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240" windowWidth="15360" windowHeight="7605" tabRatio="939" firstSheet="9" activeTab="15"/>
  </bookViews>
  <sheets>
    <sheet name="Overall Review Summary" sheetId="21" r:id="rId1"/>
    <sheet name="Mod Forgiveness-Summary" sheetId="1" r:id="rId2"/>
    <sheet name="Mod Forgiveness-Exceptions" sheetId="2" r:id="rId3"/>
    <sheet name="Mod Forgive Exception-JPM" sheetId="20" state="hidden" r:id="rId4"/>
    <sheet name="FCL Bid-Summary" sheetId="6" r:id="rId5"/>
    <sheet name="FCL Bid-Exceptions" sheetId="7" r:id="rId6"/>
    <sheet name="FCL Bid Exception Report-JPM" sheetId="19" state="hidden" r:id="rId7"/>
    <sheet name="Comp Fee-Summary" sheetId="9" r:id="rId8"/>
    <sheet name="Comp Fee-Summary Fees" sheetId="12" r:id="rId9"/>
    <sheet name="Comp Fee-Summary by State" sheetId="13" r:id="rId10"/>
    <sheet name="Comp Fee-Loan Detail" sheetId="10" r:id="rId11"/>
    <sheet name="REO Liquidations" sheetId="11" state="hidden" r:id="rId12"/>
    <sheet name="REO Repair-Exceptions" sheetId="8" state="hidden" r:id="rId13"/>
    <sheet name="REO Review-Trending" sheetId="22" r:id="rId14"/>
    <sheet name="REO Review-Monthly Summary" sheetId="23" r:id="rId15"/>
    <sheet name="REO Review-Loan Detail" sheetId="24" r:id="rId16"/>
  </sheets>
  <definedNames>
    <definedName name="_xlnm._FilterDatabase" localSheetId="10" hidden="1">'Comp Fee-Loan Detail'!$B$2:$BF$71</definedName>
    <definedName name="_xlnm._FilterDatabase" localSheetId="5" hidden="1">'FCL Bid-Exceptions'!$B$90:$P$90</definedName>
    <definedName name="_xlnm.Print_Titles" localSheetId="0">'Overall Review Summary'!$1:$1</definedName>
  </definedNames>
  <calcPr calcId="125725"/>
</workbook>
</file>

<file path=xl/calcChain.xml><?xml version="1.0" encoding="utf-8"?>
<calcChain xmlns="http://schemas.openxmlformats.org/spreadsheetml/2006/main">
  <c r="D11" i="1"/>
  <c r="E11"/>
  <c r="F11"/>
  <c r="G11"/>
  <c r="H11"/>
  <c r="I11"/>
  <c r="J11"/>
  <c r="K11"/>
  <c r="C11"/>
  <c r="D11" i="12"/>
  <c r="E11"/>
  <c r="F11"/>
  <c r="G11"/>
  <c r="H11"/>
  <c r="I11"/>
  <c r="J11"/>
  <c r="K11"/>
  <c r="C11"/>
  <c r="D11" i="9"/>
  <c r="E11"/>
  <c r="F11"/>
  <c r="G11"/>
  <c r="H11"/>
  <c r="I11"/>
  <c r="J11"/>
  <c r="K11"/>
  <c r="L11"/>
  <c r="M11"/>
  <c r="N11"/>
  <c r="O11"/>
  <c r="C11"/>
  <c r="D11" i="6"/>
  <c r="E11"/>
  <c r="F11"/>
  <c r="G11"/>
  <c r="H11"/>
  <c r="I11"/>
  <c r="J11"/>
  <c r="K11"/>
  <c r="L11"/>
  <c r="M11"/>
  <c r="N11"/>
  <c r="O11"/>
  <c r="P11"/>
  <c r="Q11"/>
  <c r="R11"/>
  <c r="S11"/>
  <c r="T11"/>
  <c r="U11"/>
  <c r="V11"/>
  <c r="W11"/>
  <c r="X11"/>
  <c r="Y11"/>
  <c r="Z11"/>
  <c r="AA11"/>
  <c r="AB11"/>
  <c r="AC11"/>
  <c r="AD11"/>
  <c r="AE11"/>
  <c r="AF11"/>
  <c r="AG11"/>
  <c r="AH11"/>
  <c r="C11"/>
  <c r="E7" i="22"/>
  <c r="F7"/>
  <c r="G7"/>
  <c r="H7"/>
  <c r="I7"/>
  <c r="D7"/>
  <c r="F22" i="21"/>
  <c r="G22"/>
  <c r="H22"/>
  <c r="I22"/>
  <c r="J22"/>
  <c r="K22"/>
  <c r="F23"/>
  <c r="G23"/>
  <c r="H23"/>
  <c r="I23"/>
  <c r="J23"/>
  <c r="K23"/>
  <c r="F24"/>
  <c r="G24"/>
  <c r="H24"/>
  <c r="I24"/>
  <c r="J24"/>
  <c r="K24"/>
  <c r="F25"/>
  <c r="G25"/>
  <c r="H25"/>
  <c r="I25"/>
  <c r="J25"/>
  <c r="K25"/>
  <c r="F26"/>
  <c r="G26"/>
  <c r="H26"/>
  <c r="I26"/>
  <c r="J26"/>
  <c r="K26"/>
  <c r="E23"/>
  <c r="E24"/>
  <c r="E25"/>
  <c r="E26"/>
  <c r="E22"/>
  <c r="C1" i="8" l="1"/>
  <c r="C1" i="11"/>
  <c r="B10" i="20"/>
  <c r="B3"/>
  <c r="D8" i="21"/>
  <c r="D7"/>
  <c r="D6"/>
  <c r="D5"/>
  <c r="D4"/>
</calcChain>
</file>

<file path=xl/sharedStrings.xml><?xml version="1.0" encoding="utf-8"?>
<sst xmlns="http://schemas.openxmlformats.org/spreadsheetml/2006/main" count="7774" uniqueCount="1280">
  <si>
    <t>UTD</t>
  </si>
  <si>
    <t>Month</t>
  </si>
  <si>
    <t>Total Modifications</t>
  </si>
  <si>
    <t>Compliance %</t>
  </si>
  <si>
    <t>Post-mod LTV&gt;=115%</t>
  </si>
  <si>
    <t>Post-mod LTV &lt; 115%</t>
  </si>
  <si>
    <t>Total</t>
  </si>
  <si>
    <t>Unable To Determine</t>
  </si>
  <si>
    <t>Stewart Loan ID</t>
  </si>
  <si>
    <t>Servicer Loan Number</t>
  </si>
  <si>
    <t>Trustee</t>
  </si>
  <si>
    <t>Ending Scheduled Balance</t>
  </si>
  <si>
    <t>Modification Date</t>
  </si>
  <si>
    <t>Modification Type</t>
  </si>
  <si>
    <t>Updated Valuation Amount</t>
  </si>
  <si>
    <t>Compliance Flag</t>
  </si>
  <si>
    <t>Non Compliant</t>
  </si>
  <si>
    <t>0015363336</t>
  </si>
  <si>
    <t>Exception Review</t>
  </si>
  <si>
    <t>Comments</t>
  </si>
  <si>
    <t>Allowable? 
(Y/N)</t>
  </si>
  <si>
    <t>Foreclosure Sales</t>
  </si>
  <si>
    <t>UPB &lt;= $150k</t>
  </si>
  <si>
    <t>REO</t>
  </si>
  <si>
    <t>Third Party</t>
  </si>
  <si>
    <t>FCL Sale
 Loan Count</t>
  </si>
  <si>
    <t>Bid 80% 
of BPO</t>
  </si>
  <si>
    <t>Bid Not 80%</t>
  </si>
  <si>
    <t>Bid 85%
 of BPO</t>
  </si>
  <si>
    <t>Bid Not 85%</t>
  </si>
  <si>
    <t>Bid 90% 
of BPO</t>
  </si>
  <si>
    <t>Bid Not 90%</t>
  </si>
  <si>
    <t>Foreclosure Sale Date</t>
  </si>
  <si>
    <t>Updated Valuation Value</t>
  </si>
  <si>
    <t>Expected FCL Bid Amount</t>
  </si>
  <si>
    <t>Actual FCL Bid Amount</t>
  </si>
  <si>
    <t>Variance</t>
  </si>
  <si>
    <t>UPB Bucket</t>
  </si>
  <si>
    <t>UPB &gt; $450K</t>
  </si>
  <si>
    <t>0014999148</t>
  </si>
  <si>
    <t>REO Flag</t>
  </si>
  <si>
    <t>Loan Status MBA</t>
  </si>
  <si>
    <t>Liquidation Date</t>
  </si>
  <si>
    <t>Liquidation Type</t>
  </si>
  <si>
    <t>REO Repaired Flag</t>
  </si>
  <si>
    <t>REO Start Date</t>
  </si>
  <si>
    <t>Updated Valuation Ordered Date</t>
  </si>
  <si>
    <t>Updated Valuation Completed Date</t>
  </si>
  <si>
    <t>Updated Valuation Type</t>
  </si>
  <si>
    <t>N</t>
  </si>
  <si>
    <t>REO Sale</t>
  </si>
  <si>
    <t>Y</t>
  </si>
  <si>
    <t>Exterior BPO</t>
  </si>
  <si>
    <t>As Of Date</t>
  </si>
  <si>
    <t>0015315625</t>
  </si>
  <si>
    <t>REO Repair Exceptions</t>
  </si>
  <si>
    <t>REO Sale Date</t>
  </si>
  <si>
    <t>Liquidation Amount</t>
  </si>
  <si>
    <t>UPB</t>
  </si>
  <si>
    <t>Loan Count</t>
  </si>
  <si>
    <t>Avg. GSE Timeline</t>
  </si>
  <si>
    <t>Avg. Gross FCL Days</t>
  </si>
  <si>
    <t>Avg. Allowable FCL Delay Days</t>
  </si>
  <si>
    <t>Avg. Net FCL Days</t>
  </si>
  <si>
    <t>% Within Timeline</t>
  </si>
  <si>
    <t>% Outside of Timeline</t>
  </si>
  <si>
    <t>Compensatory Fee Foreclosure Timeline Summary</t>
  </si>
  <si>
    <t>Servicing Fee Amount (Non Adjusted)*</t>
  </si>
  <si>
    <t>Servicing Fee Amount (Adjusted)**</t>
  </si>
  <si>
    <t>Servicing Fee Adjustment</t>
  </si>
  <si>
    <t>Servicing Fee Amount (Reported by Servicer)***</t>
  </si>
  <si>
    <t>Difference Between Calculated Fee and Reported Fee</t>
  </si>
  <si>
    <t>* Servicing Fee Amount (Non Adjusted) - The full Servicing Fee amount without any discount applied to the portfolio on a loan level basis.</t>
  </si>
  <si>
    <t>** Servicing Fee Amount (Adjusted) - The Servicing Fee discounted for all loans that fall outside of the compensatory fee timeline.</t>
  </si>
  <si>
    <t>N/A</t>
  </si>
  <si>
    <t>Servicer</t>
  </si>
  <si>
    <t>Deal Name</t>
  </si>
  <si>
    <t>Service Transfer Date</t>
  </si>
  <si>
    <t>Last Paid Installment</t>
  </si>
  <si>
    <t>Current Loan Status</t>
  </si>
  <si>
    <t>Original Loan Amount</t>
  </si>
  <si>
    <t>Most Recent Value</t>
  </si>
  <si>
    <t>Most Recent Value Date</t>
  </si>
  <si>
    <t>GSE Timeline</t>
  </si>
  <si>
    <t>Foreclosure Start Date (calculated)</t>
  </si>
  <si>
    <t>Gross Days in Foreclosure</t>
  </si>
  <si>
    <t>Net Days in Foreclosure</t>
  </si>
  <si>
    <t>Difference between GSE Timeline and Actual Net Days (over/(under))</t>
  </si>
  <si>
    <t>Net Days in Foreclosure-Reported by Servicer</t>
  </si>
  <si>
    <t>Difference between Calculated Net Days and Reported Net Days</t>
  </si>
  <si>
    <t>Servicing Fee Reduction (if any)</t>
  </si>
  <si>
    <t>Servicing Fee Amount (Adjusted)</t>
  </si>
  <si>
    <t>Servicing Fee Amount (Non Adjusted)</t>
  </si>
  <si>
    <t>Outside of Timeline (Y/N)</t>
  </si>
  <si>
    <t>Lien Position</t>
  </si>
  <si>
    <t>State</t>
  </si>
  <si>
    <t>Property Type</t>
  </si>
  <si>
    <t>CA</t>
  </si>
  <si>
    <t>FL</t>
  </si>
  <si>
    <t>PA</t>
  </si>
  <si>
    <t>NY</t>
  </si>
  <si>
    <t>IL</t>
  </si>
  <si>
    <t>NV</t>
  </si>
  <si>
    <t>NJ</t>
  </si>
  <si>
    <t>MO</t>
  </si>
  <si>
    <t>GA</t>
  </si>
  <si>
    <t>SC</t>
  </si>
  <si>
    <t>NC</t>
  </si>
  <si>
    <t>TX</t>
  </si>
  <si>
    <t>UT</t>
  </si>
  <si>
    <t>MD</t>
  </si>
  <si>
    <t>AR</t>
  </si>
  <si>
    <t>MN</t>
  </si>
  <si>
    <t>OH</t>
  </si>
  <si>
    <t>MS</t>
  </si>
  <si>
    <t>WA</t>
  </si>
  <si>
    <t>LA</t>
  </si>
  <si>
    <t>CO</t>
  </si>
  <si>
    <t>NM</t>
  </si>
  <si>
    <t>OR</t>
  </si>
  <si>
    <t>VA</t>
  </si>
  <si>
    <t>AZ</t>
  </si>
  <si>
    <t>IN</t>
  </si>
  <si>
    <t>AL</t>
  </si>
  <si>
    <t>HI</t>
  </si>
  <si>
    <t>TN</t>
  </si>
  <si>
    <t>ME</t>
  </si>
  <si>
    <t>DE</t>
  </si>
  <si>
    <t>KY</t>
  </si>
  <si>
    <t>CT</t>
  </si>
  <si>
    <t>WV</t>
  </si>
  <si>
    <t>MI</t>
  </si>
  <si>
    <t>MA</t>
  </si>
  <si>
    <t>DC</t>
  </si>
  <si>
    <t>MT</t>
  </si>
  <si>
    <t>NH</t>
  </si>
  <si>
    <t>KS</t>
  </si>
  <si>
    <t>IA</t>
  </si>
  <si>
    <t>VT</t>
  </si>
  <si>
    <t>OK</t>
  </si>
  <si>
    <t>WI</t>
  </si>
  <si>
    <t>RI</t>
  </si>
  <si>
    <t>ID</t>
  </si>
  <si>
    <t>Other</t>
  </si>
  <si>
    <t>ND</t>
  </si>
  <si>
    <t>NE</t>
  </si>
  <si>
    <t>SD</t>
  </si>
  <si>
    <t>AK</t>
  </si>
  <si>
    <t>0015201510</t>
  </si>
  <si>
    <t>0015312192</t>
  </si>
  <si>
    <t>0015368459</t>
  </si>
  <si>
    <t>0014975262</t>
  </si>
  <si>
    <t>0015178577</t>
  </si>
  <si>
    <t>0016091191</t>
  </si>
  <si>
    <t>0014842660</t>
  </si>
  <si>
    <t>0016207797</t>
  </si>
  <si>
    <t>0014976450</t>
  </si>
  <si>
    <t>0015662174</t>
  </si>
  <si>
    <t>0014963110</t>
  </si>
  <si>
    <t>0015197122</t>
  </si>
  <si>
    <t>0014823660</t>
  </si>
  <si>
    <t>0014937635</t>
  </si>
  <si>
    <t>0014893184</t>
  </si>
  <si>
    <t>0015315336</t>
  </si>
  <si>
    <t>0014942890</t>
  </si>
  <si>
    <t>0015335219</t>
  </si>
  <si>
    <t>0015362262</t>
  </si>
  <si>
    <t>0014924831</t>
  </si>
  <si>
    <t>0015082068</t>
  </si>
  <si>
    <t>0014820005</t>
  </si>
  <si>
    <t>0015026560</t>
  </si>
  <si>
    <t>0015221039</t>
  </si>
  <si>
    <t>0015355001</t>
  </si>
  <si>
    <t>0014944789</t>
  </si>
  <si>
    <t>0015370224</t>
  </si>
  <si>
    <t>0015229768</t>
  </si>
  <si>
    <t>0015510035</t>
  </si>
  <si>
    <t>0014868822</t>
  </si>
  <si>
    <t>0015260144</t>
  </si>
  <si>
    <t>0015319486</t>
  </si>
  <si>
    <t>0015516024</t>
  </si>
  <si>
    <t>0014926711</t>
  </si>
  <si>
    <t>0015268865</t>
  </si>
  <si>
    <t>0014910939</t>
  </si>
  <si>
    <t>0015181159</t>
  </si>
  <si>
    <t>0015373111</t>
  </si>
  <si>
    <t>0015234073</t>
  </si>
  <si>
    <t>0014930572</t>
  </si>
  <si>
    <t>0015244684</t>
  </si>
  <si>
    <t>0014999056</t>
  </si>
  <si>
    <t>0015185275</t>
  </si>
  <si>
    <t>0014935142</t>
  </si>
  <si>
    <t>0014880694</t>
  </si>
  <si>
    <t>0015217888</t>
  </si>
  <si>
    <t>0015006885</t>
  </si>
  <si>
    <t>0015311392</t>
  </si>
  <si>
    <t>0015007131</t>
  </si>
  <si>
    <t>0015308638</t>
  </si>
  <si>
    <t>0015013766</t>
  </si>
  <si>
    <t>0015085996</t>
  </si>
  <si>
    <t>0014916092</t>
  </si>
  <si>
    <t>0015252307</t>
  </si>
  <si>
    <t>0015255524</t>
  </si>
  <si>
    <t>0015347446</t>
  </si>
  <si>
    <t>0015335763</t>
  </si>
  <si>
    <t>0014847305</t>
  </si>
  <si>
    <t>0014824429</t>
  </si>
  <si>
    <t>0015343973</t>
  </si>
  <si>
    <t>0015213176</t>
  </si>
  <si>
    <t>0014845895</t>
  </si>
  <si>
    <t>0014848360</t>
  </si>
  <si>
    <t>0014882690</t>
  </si>
  <si>
    <t>0015013824</t>
  </si>
  <si>
    <t>0014843197</t>
  </si>
  <si>
    <t>0015327802</t>
  </si>
  <si>
    <t>0016232522</t>
  </si>
  <si>
    <t>0015313141</t>
  </si>
  <si>
    <t>0015210610</t>
  </si>
  <si>
    <t>0015547664</t>
  </si>
  <si>
    <t>0014858609</t>
  </si>
  <si>
    <t>0016387284</t>
  </si>
  <si>
    <t>0015307127</t>
  </si>
  <si>
    <t>0015258817</t>
  </si>
  <si>
    <t>0015352826</t>
  </si>
  <si>
    <t>0015623929</t>
  </si>
  <si>
    <t>0015310451</t>
  </si>
  <si>
    <t>0015512569</t>
  </si>
  <si>
    <t>0014989651</t>
  </si>
  <si>
    <t>0015553241</t>
  </si>
  <si>
    <t>0014984637</t>
  </si>
  <si>
    <t>0014918973</t>
  </si>
  <si>
    <t>0015081698</t>
  </si>
  <si>
    <t>0015271257</t>
  </si>
  <si>
    <t>0014991194</t>
  </si>
  <si>
    <t>0014864151</t>
  </si>
  <si>
    <t>0015628597</t>
  </si>
  <si>
    <t>0014950307</t>
  </si>
  <si>
    <t>0014830632</t>
  </si>
  <si>
    <t>0015249782</t>
  </si>
  <si>
    <t>0015191141</t>
  </si>
  <si>
    <t>0015545908</t>
  </si>
  <si>
    <t>0015336829</t>
  </si>
  <si>
    <t>0015304405</t>
  </si>
  <si>
    <t>0015066566</t>
  </si>
  <si>
    <t>0015376098</t>
  </si>
  <si>
    <t>0015370174</t>
  </si>
  <si>
    <t>0015189277</t>
  </si>
  <si>
    <t>0014996672</t>
  </si>
  <si>
    <t>0014994933</t>
  </si>
  <si>
    <t>0015567886</t>
  </si>
  <si>
    <t>0015211451</t>
  </si>
  <si>
    <t>0015636434</t>
  </si>
  <si>
    <t>0015179872</t>
  </si>
  <si>
    <t>0015224645</t>
  </si>
  <si>
    <t>0014994354</t>
  </si>
  <si>
    <t>0014973549</t>
  </si>
  <si>
    <t>0015186349</t>
  </si>
  <si>
    <t>0015627177</t>
  </si>
  <si>
    <t>0015230220</t>
  </si>
  <si>
    <t>0014917132</t>
  </si>
  <si>
    <t>0015158553</t>
  </si>
  <si>
    <t>0015248784</t>
  </si>
  <si>
    <t>0015009681</t>
  </si>
  <si>
    <t>0015017726</t>
  </si>
  <si>
    <t>0015317985</t>
  </si>
  <si>
    <t>0014895635</t>
  </si>
  <si>
    <t>0014879480</t>
  </si>
  <si>
    <t>0015427941</t>
  </si>
  <si>
    <t>0015084684</t>
  </si>
  <si>
    <t>0015230444</t>
  </si>
  <si>
    <t>0016217804</t>
  </si>
  <si>
    <t>0016199663</t>
  </si>
  <si>
    <t>0015221419</t>
  </si>
  <si>
    <t>0015195860</t>
  </si>
  <si>
    <t>0015188949</t>
  </si>
  <si>
    <t>0016089609</t>
  </si>
  <si>
    <t>0015151665</t>
  </si>
  <si>
    <t>0015013063</t>
  </si>
  <si>
    <t>0015264799</t>
  </si>
  <si>
    <t>0014972343</t>
  </si>
  <si>
    <t>0014847800</t>
  </si>
  <si>
    <t>0014968655</t>
  </si>
  <si>
    <t>0014878995</t>
  </si>
  <si>
    <t>0016307787</t>
  </si>
  <si>
    <t>0014836316</t>
  </si>
  <si>
    <t>0015225436</t>
  </si>
  <si>
    <t>0014935811</t>
  </si>
  <si>
    <t>0015168461</t>
  </si>
  <si>
    <t>0015635055</t>
  </si>
  <si>
    <t>0016325268</t>
  </si>
  <si>
    <t>0016324188</t>
  </si>
  <si>
    <t>0015252588</t>
  </si>
  <si>
    <t>0014847826</t>
  </si>
  <si>
    <t>0015666498</t>
  </si>
  <si>
    <t>0015080609</t>
  </si>
  <si>
    <t>0015249162</t>
  </si>
  <si>
    <t>0016277139</t>
  </si>
  <si>
    <t>0014868236</t>
  </si>
  <si>
    <t>0015005408</t>
  </si>
  <si>
    <t>0015204092</t>
  </si>
  <si>
    <t>0015205560</t>
  </si>
  <si>
    <t>0015189830</t>
  </si>
  <si>
    <t>0015626161</t>
  </si>
  <si>
    <t>0015086697</t>
  </si>
  <si>
    <t>0015343734</t>
  </si>
  <si>
    <t>0015019110</t>
  </si>
  <si>
    <t>0014828230</t>
  </si>
  <si>
    <t>0016377798</t>
  </si>
  <si>
    <t>0014928337</t>
  </si>
  <si>
    <t>0014976443</t>
  </si>
  <si>
    <t>0014946107</t>
  </si>
  <si>
    <t>0015222847</t>
  </si>
  <si>
    <t>0014980874</t>
  </si>
  <si>
    <t>0014825855</t>
  </si>
  <si>
    <t>0015164239</t>
  </si>
  <si>
    <t>0015191257</t>
  </si>
  <si>
    <t>0016272890</t>
  </si>
  <si>
    <t>0015240476</t>
  </si>
  <si>
    <t>0016221418</t>
  </si>
  <si>
    <t>0015020167</t>
  </si>
  <si>
    <t>0014897235</t>
  </si>
  <si>
    <t>0015161441</t>
  </si>
  <si>
    <t>0014935282</t>
  </si>
  <si>
    <t>0015182108</t>
  </si>
  <si>
    <t>0015379183</t>
  </si>
  <si>
    <t>0015005820</t>
  </si>
  <si>
    <t>0014830392</t>
  </si>
  <si>
    <t>0015342595</t>
  </si>
  <si>
    <t>0014860423</t>
  </si>
  <si>
    <t>0015562606</t>
  </si>
  <si>
    <t>0015196140</t>
  </si>
  <si>
    <t>0014987135</t>
  </si>
  <si>
    <t>0016075590</t>
  </si>
  <si>
    <t>0015026065</t>
  </si>
  <si>
    <t>0015370307</t>
  </si>
  <si>
    <t>0014859946</t>
  </si>
  <si>
    <t>0014897946</t>
  </si>
  <si>
    <t>0015189780</t>
  </si>
  <si>
    <t>0015509235</t>
  </si>
  <si>
    <t>0015333362</t>
  </si>
  <si>
    <t>0015166598</t>
  </si>
  <si>
    <t>0015269459</t>
  </si>
  <si>
    <t>0014857981</t>
  </si>
  <si>
    <t>0015337827</t>
  </si>
  <si>
    <t>0014990139</t>
  </si>
  <si>
    <t>0014829949</t>
  </si>
  <si>
    <t>0015621451</t>
  </si>
  <si>
    <t>0015248719</t>
  </si>
  <si>
    <t>0014863310</t>
  </si>
  <si>
    <t>0015325731</t>
  </si>
  <si>
    <t>0015019359</t>
  </si>
  <si>
    <t>0015015282</t>
  </si>
  <si>
    <t>0014972855</t>
  </si>
  <si>
    <t>0016213548</t>
  </si>
  <si>
    <t>0015315443</t>
  </si>
  <si>
    <t>0015551799</t>
  </si>
  <si>
    <t>0015248206</t>
  </si>
  <si>
    <t>0014879308</t>
  </si>
  <si>
    <t>0015332448</t>
  </si>
  <si>
    <t>0016221665</t>
  </si>
  <si>
    <t>0014926802</t>
  </si>
  <si>
    <t>0014955058</t>
  </si>
  <si>
    <t>0015265200</t>
  </si>
  <si>
    <t>0014940217</t>
  </si>
  <si>
    <t>0014863443</t>
  </si>
  <si>
    <t>0015168180</t>
  </si>
  <si>
    <t>0015346273</t>
  </si>
  <si>
    <t>0014862536</t>
  </si>
  <si>
    <t>0015255292</t>
  </si>
  <si>
    <t>0015246796</t>
  </si>
  <si>
    <t>0016250821</t>
  </si>
  <si>
    <t>0014894653</t>
  </si>
  <si>
    <t>0015267255</t>
  </si>
  <si>
    <t>0016297988</t>
  </si>
  <si>
    <t>0015361454</t>
  </si>
  <si>
    <t>0015244155</t>
  </si>
  <si>
    <t>0015318678</t>
  </si>
  <si>
    <t>0015636293</t>
  </si>
  <si>
    <t>0016250318</t>
  </si>
  <si>
    <t>0014926893</t>
  </si>
  <si>
    <t>0015361827</t>
  </si>
  <si>
    <t>0015217995</t>
  </si>
  <si>
    <t>0014987986</t>
  </si>
  <si>
    <t>0016049272</t>
  </si>
  <si>
    <t>0016245938</t>
  </si>
  <si>
    <t>0015004732</t>
  </si>
  <si>
    <t>0014820369</t>
  </si>
  <si>
    <t>0015014194</t>
  </si>
  <si>
    <t>0014879456</t>
  </si>
  <si>
    <t>0015192313</t>
  </si>
  <si>
    <t>0014887640</t>
  </si>
  <si>
    <t>0015323546</t>
  </si>
  <si>
    <t>0015337181</t>
  </si>
  <si>
    <t>0015252612</t>
  </si>
  <si>
    <t>0014837538</t>
  </si>
  <si>
    <t>0014969679</t>
  </si>
  <si>
    <t>0015157738</t>
  </si>
  <si>
    <t>0015151475</t>
  </si>
  <si>
    <t>0015546567</t>
  </si>
  <si>
    <t>0015362213</t>
  </si>
  <si>
    <t>0015376023</t>
  </si>
  <si>
    <t>0015201007</t>
  </si>
  <si>
    <t>0014968887</t>
  </si>
  <si>
    <t>0014864102</t>
  </si>
  <si>
    <t>0016375578</t>
  </si>
  <si>
    <t>0016277626</t>
  </si>
  <si>
    <t>0014843320</t>
  </si>
  <si>
    <t>0014967681</t>
  </si>
  <si>
    <t>0014886089</t>
  </si>
  <si>
    <t>0016377939</t>
  </si>
  <si>
    <t>0015240310</t>
  </si>
  <si>
    <t>0016278285</t>
  </si>
  <si>
    <t>0015313323</t>
  </si>
  <si>
    <t>0014932966</t>
  </si>
  <si>
    <t>0016232357</t>
  </si>
  <si>
    <t>0016304305</t>
  </si>
  <si>
    <t>0015028541</t>
  </si>
  <si>
    <t>0014883201</t>
  </si>
  <si>
    <t>0015249055</t>
  </si>
  <si>
    <t>0015160427</t>
  </si>
  <si>
    <t>0015558513</t>
  </si>
  <si>
    <t>0016221541</t>
  </si>
  <si>
    <t>0016321895</t>
  </si>
  <si>
    <t>0015079510</t>
  </si>
  <si>
    <t>0016231888</t>
  </si>
  <si>
    <t>0016313900</t>
  </si>
  <si>
    <t>0015156797</t>
  </si>
  <si>
    <t>0014953780</t>
  </si>
  <si>
    <t>0015004260</t>
  </si>
  <si>
    <t>0015023963</t>
  </si>
  <si>
    <t>0015361918</t>
  </si>
  <si>
    <t>0015250483</t>
  </si>
  <si>
    <t>0014832281</t>
  </si>
  <si>
    <t>0015265499</t>
  </si>
  <si>
    <t>0014941645</t>
  </si>
  <si>
    <t>0014876130</t>
  </si>
  <si>
    <t>0015343171</t>
  </si>
  <si>
    <t>0015356454</t>
  </si>
  <si>
    <t>0015366016</t>
  </si>
  <si>
    <t>0015333222</t>
  </si>
  <si>
    <t>0014933709</t>
  </si>
  <si>
    <t>0014895932</t>
  </si>
  <si>
    <t>0015026768</t>
  </si>
  <si>
    <t>0015662026</t>
  </si>
  <si>
    <t>0015196405</t>
  </si>
  <si>
    <t>0015203854</t>
  </si>
  <si>
    <t>0015351299</t>
  </si>
  <si>
    <t>0015204696</t>
  </si>
  <si>
    <t>0014921969</t>
  </si>
  <si>
    <t>0015628050</t>
  </si>
  <si>
    <t>0016306987</t>
  </si>
  <si>
    <t>0015669492</t>
  </si>
  <si>
    <t>0015027931</t>
  </si>
  <si>
    <t>0014835615</t>
  </si>
  <si>
    <t>0014823231</t>
  </si>
  <si>
    <t>0016213084</t>
  </si>
  <si>
    <t>0015197254</t>
  </si>
  <si>
    <t>0015357346</t>
  </si>
  <si>
    <t>0015328545</t>
  </si>
  <si>
    <t>0014953434</t>
  </si>
  <si>
    <t>0016094344</t>
  </si>
  <si>
    <t>0015375777</t>
  </si>
  <si>
    <t>0014896542</t>
  </si>
  <si>
    <t>0014835276</t>
  </si>
  <si>
    <t>0015660517</t>
  </si>
  <si>
    <t>0016207565</t>
  </si>
  <si>
    <t>0015373152</t>
  </si>
  <si>
    <t>0015240567</t>
  </si>
  <si>
    <t>0014996912</t>
  </si>
  <si>
    <t>0015004518</t>
  </si>
  <si>
    <t>0014917728</t>
  </si>
  <si>
    <t>0015220718</t>
  </si>
  <si>
    <t>0015316656</t>
  </si>
  <si>
    <t>0014969398</t>
  </si>
  <si>
    <t>0015001738</t>
  </si>
  <si>
    <t>0015189558</t>
  </si>
  <si>
    <t>0015067663</t>
  </si>
  <si>
    <t>0015196611</t>
  </si>
  <si>
    <t>0015262777</t>
  </si>
  <si>
    <t>0014875447</t>
  </si>
  <si>
    <t>0015356025</t>
  </si>
  <si>
    <t>0015203144</t>
  </si>
  <si>
    <t>0015369945</t>
  </si>
  <si>
    <t>0015627722</t>
  </si>
  <si>
    <t>Non - Judicial States</t>
  </si>
  <si>
    <t>Foreclosures by State</t>
  </si>
  <si>
    <t># of FCL Loans</t>
  </si>
  <si>
    <t>UPB (mm)</t>
  </si>
  <si>
    <t>Avg Gross Days in FCL</t>
  </si>
  <si>
    <t>FNMA/FHLMC Allowable Days in FCL</t>
  </si>
  <si>
    <t>Judicial States</t>
  </si>
  <si>
    <t>Avg Days in FCL</t>
  </si>
  <si>
    <t>UPB at FCL Sale</t>
  </si>
  <si>
    <t>0014825152</t>
  </si>
  <si>
    <t>0015622533</t>
  </si>
  <si>
    <t>0014890560</t>
  </si>
  <si>
    <t>0014989594</t>
  </si>
  <si>
    <t>0015258148</t>
  </si>
  <si>
    <t>0014824098</t>
  </si>
  <si>
    <t>0015353535</t>
  </si>
  <si>
    <t>0015066889</t>
  </si>
  <si>
    <t>0015624182</t>
  </si>
  <si>
    <t>0014980809</t>
  </si>
  <si>
    <t>0014889240</t>
  </si>
  <si>
    <t>0016202194</t>
  </si>
  <si>
    <t>0015334675</t>
  </si>
  <si>
    <t>0015087547</t>
  </si>
  <si>
    <t>0014865224</t>
  </si>
  <si>
    <t>0015256159</t>
  </si>
  <si>
    <t>0015355324</t>
  </si>
  <si>
    <t>0016224511</t>
  </si>
  <si>
    <t>0015368103</t>
  </si>
  <si>
    <t>0014967764</t>
  </si>
  <si>
    <t>0015159650</t>
  </si>
  <si>
    <t>0015252349</t>
  </si>
  <si>
    <t>0015340409</t>
  </si>
  <si>
    <t>0015020266</t>
  </si>
  <si>
    <t>0015376866</t>
  </si>
  <si>
    <t>0015265382</t>
  </si>
  <si>
    <t>0015349723</t>
  </si>
  <si>
    <t>0015078553</t>
  </si>
  <si>
    <t>0014867162</t>
  </si>
  <si>
    <t>0016046930</t>
  </si>
  <si>
    <t>0015378086</t>
  </si>
  <si>
    <t>0015254691</t>
  </si>
  <si>
    <t>0015224827</t>
  </si>
  <si>
    <t>0015366586</t>
  </si>
  <si>
    <t>0015182991</t>
  </si>
  <si>
    <t>0015232085</t>
  </si>
  <si>
    <t>0015214869</t>
  </si>
  <si>
    <t>0014915375</t>
  </si>
  <si>
    <t>0014981534</t>
  </si>
  <si>
    <t>0015225576</t>
  </si>
  <si>
    <t>0015346463</t>
  </si>
  <si>
    <t>0015317258</t>
  </si>
  <si>
    <t>0015160336</t>
  </si>
  <si>
    <t>0015330582</t>
  </si>
  <si>
    <t>0015317779</t>
  </si>
  <si>
    <t>0015376122</t>
  </si>
  <si>
    <t>0016248171</t>
  </si>
  <si>
    <t>0015309388</t>
  </si>
  <si>
    <t>0014907786</t>
  </si>
  <si>
    <t>0015083645</t>
  </si>
  <si>
    <t>0015000730</t>
  </si>
  <si>
    <t>0014864896</t>
  </si>
  <si>
    <t>0015159387</t>
  </si>
  <si>
    <t>0014934970</t>
  </si>
  <si>
    <t>0014886634</t>
  </si>
  <si>
    <t>0015229271</t>
  </si>
  <si>
    <t>0015307374</t>
  </si>
  <si>
    <t>0015231780</t>
  </si>
  <si>
    <t>0014890578</t>
  </si>
  <si>
    <t>0016212276</t>
  </si>
  <si>
    <t>0014891105</t>
  </si>
  <si>
    <t>0015231608</t>
  </si>
  <si>
    <t>0015331713</t>
  </si>
  <si>
    <t>0016211971</t>
  </si>
  <si>
    <t>0015004716</t>
  </si>
  <si>
    <t>0015001654</t>
  </si>
  <si>
    <t>0015547326</t>
  </si>
  <si>
    <t>0015083124</t>
  </si>
  <si>
    <t>0015664063</t>
  </si>
  <si>
    <t>0014921340</t>
  </si>
  <si>
    <t>0016212300</t>
  </si>
  <si>
    <t>0015266380</t>
  </si>
  <si>
    <t>0014878987</t>
  </si>
  <si>
    <t>0014829568</t>
  </si>
  <si>
    <t>0015361371</t>
  </si>
  <si>
    <t>0015080476</t>
  </si>
  <si>
    <t>0015020670</t>
  </si>
  <si>
    <t>0015344930</t>
  </si>
  <si>
    <t>0015315203</t>
  </si>
  <si>
    <t>0015246416</t>
  </si>
  <si>
    <t>0014863617</t>
  </si>
  <si>
    <t>0014939748</t>
  </si>
  <si>
    <t>0015229107</t>
  </si>
  <si>
    <t>0014923783</t>
  </si>
  <si>
    <t>0014926752</t>
  </si>
  <si>
    <t>0014830319</t>
  </si>
  <si>
    <t>0014993133</t>
  </si>
  <si>
    <t>0014862981</t>
  </si>
  <si>
    <t>0015336431</t>
  </si>
  <si>
    <t>0015631351</t>
  </si>
  <si>
    <t>0014881775</t>
  </si>
  <si>
    <t>0015088362</t>
  </si>
  <si>
    <t>0014968994</t>
  </si>
  <si>
    <t>0015244395</t>
  </si>
  <si>
    <t>0014884480</t>
  </si>
  <si>
    <t>0015380173</t>
  </si>
  <si>
    <t>0014902902</t>
  </si>
  <si>
    <t>0015345531</t>
  </si>
  <si>
    <t>0015315138</t>
  </si>
  <si>
    <t>0015185242</t>
  </si>
  <si>
    <t>0015311608</t>
  </si>
  <si>
    <t>0015361975</t>
  </si>
  <si>
    <t>0015023773</t>
  </si>
  <si>
    <t>0015209448</t>
  </si>
  <si>
    <t>0014819981</t>
  </si>
  <si>
    <t>0015323025</t>
  </si>
  <si>
    <t>0016323123</t>
  </si>
  <si>
    <t>0015216062</t>
  </si>
  <si>
    <t>0014834840</t>
  </si>
  <si>
    <t>0016048803</t>
  </si>
  <si>
    <t>0015243876</t>
  </si>
  <si>
    <t>0015224934</t>
  </si>
  <si>
    <t>0016250276</t>
  </si>
  <si>
    <t>0015568884</t>
  </si>
  <si>
    <t>0015316847</t>
  </si>
  <si>
    <t>0014961478</t>
  </si>
  <si>
    <t>0014923510</t>
  </si>
  <si>
    <t>0015510175</t>
  </si>
  <si>
    <t>0014908792</t>
  </si>
  <si>
    <t>0014856645</t>
  </si>
  <si>
    <t>0014905368</t>
  </si>
  <si>
    <t>0014939151</t>
  </si>
  <si>
    <t>0014850705</t>
  </si>
  <si>
    <t>0015364904</t>
  </si>
  <si>
    <t>0015997745</t>
  </si>
  <si>
    <t>0015201775</t>
  </si>
  <si>
    <t>0014930879</t>
  </si>
  <si>
    <t>0014905004</t>
  </si>
  <si>
    <t>0014847487</t>
  </si>
  <si>
    <t>0016306078</t>
  </si>
  <si>
    <t>0015310295</t>
  </si>
  <si>
    <t>0014843981</t>
  </si>
  <si>
    <t>0016278384</t>
  </si>
  <si>
    <t>0014944763</t>
  </si>
  <si>
    <t>0014821375</t>
  </si>
  <si>
    <t>0016450447</t>
  </si>
  <si>
    <t>0016215295</t>
  </si>
  <si>
    <t>0015319635</t>
  </si>
  <si>
    <t>0015377492</t>
  </si>
  <si>
    <t>0015374234</t>
  </si>
  <si>
    <t>0016232456</t>
  </si>
  <si>
    <t>0015159619</t>
  </si>
  <si>
    <t>0015334410</t>
  </si>
  <si>
    <t>0015025505</t>
  </si>
  <si>
    <t>0015220767</t>
  </si>
  <si>
    <t>0014952246</t>
  </si>
  <si>
    <t>0014888804</t>
  </si>
  <si>
    <t>0015231053</t>
  </si>
  <si>
    <t>0014840623</t>
  </si>
  <si>
    <t>0015337876</t>
  </si>
  <si>
    <t>0014935688</t>
  </si>
  <si>
    <t>0014838494</t>
  </si>
  <si>
    <t>0014836142</t>
  </si>
  <si>
    <t>0014825624</t>
  </si>
  <si>
    <t>0015079296</t>
  </si>
  <si>
    <t>0014954200</t>
  </si>
  <si>
    <t>0015260110</t>
  </si>
  <si>
    <t>0015370133</t>
  </si>
  <si>
    <t>0015181225</t>
  </si>
  <si>
    <t>0014961023</t>
  </si>
  <si>
    <t>0015205669</t>
  </si>
  <si>
    <t>0014835672</t>
  </si>
  <si>
    <t>0014893598</t>
  </si>
  <si>
    <t>0016247736</t>
  </si>
  <si>
    <t>0014882245</t>
  </si>
  <si>
    <t>0014867485</t>
  </si>
  <si>
    <t>0016303406</t>
  </si>
  <si>
    <t>0014929616</t>
  </si>
  <si>
    <t>0016226185</t>
  </si>
  <si>
    <t>0014832364</t>
  </si>
  <si>
    <t>0016248254</t>
  </si>
  <si>
    <t>0015338171</t>
  </si>
  <si>
    <t>0014886782</t>
  </si>
  <si>
    <t>0015305204</t>
  </si>
  <si>
    <t>0014991574</t>
  </si>
  <si>
    <t>0015026990</t>
  </si>
  <si>
    <t>0016224214</t>
  </si>
  <si>
    <t>0015026875</t>
  </si>
  <si>
    <t>0015177413</t>
  </si>
  <si>
    <t>0014928766</t>
  </si>
  <si>
    <t>0014831697</t>
  </si>
  <si>
    <t>0016222440</t>
  </si>
  <si>
    <t>0016323495</t>
  </si>
  <si>
    <t>0014974992</t>
  </si>
  <si>
    <t>0014934343</t>
  </si>
  <si>
    <t>0015185804</t>
  </si>
  <si>
    <t>0014875520</t>
  </si>
  <si>
    <t>0014916837</t>
  </si>
  <si>
    <t>0015309032</t>
  </si>
  <si>
    <t>0015226251</t>
  </si>
  <si>
    <t>0014874465</t>
  </si>
  <si>
    <t>0016250532</t>
  </si>
  <si>
    <t>0016219479</t>
  </si>
  <si>
    <t>0014918189</t>
  </si>
  <si>
    <t>0015018963</t>
  </si>
  <si>
    <t>0015027584</t>
  </si>
  <si>
    <t>0015206014</t>
  </si>
  <si>
    <t>0015269145</t>
  </si>
  <si>
    <t>0016223513</t>
  </si>
  <si>
    <t>0015179666</t>
  </si>
  <si>
    <t>0015339054</t>
  </si>
  <si>
    <t>0014982284</t>
  </si>
  <si>
    <t>0016376527</t>
  </si>
  <si>
    <t>0015620362</t>
  </si>
  <si>
    <t>0015085491</t>
  </si>
  <si>
    <t>0015265440</t>
  </si>
  <si>
    <t>0014998363</t>
  </si>
  <si>
    <t>0014921472</t>
  </si>
  <si>
    <t>0015342124</t>
  </si>
  <si>
    <t>0015336282</t>
  </si>
  <si>
    <t>0015258734</t>
  </si>
  <si>
    <t>0016449712</t>
  </si>
  <si>
    <t>0016223455</t>
  </si>
  <si>
    <t>0015202898</t>
  </si>
  <si>
    <t>0016278178</t>
  </si>
  <si>
    <t>0015234503</t>
  </si>
  <si>
    <t>0016211567</t>
  </si>
  <si>
    <t>0014840300</t>
  </si>
  <si>
    <t>0014969331</t>
  </si>
  <si>
    <t>0015214653</t>
  </si>
  <si>
    <t>0014902548</t>
  </si>
  <si>
    <t>0015245988</t>
  </si>
  <si>
    <t>0015342561</t>
  </si>
  <si>
    <t>0015348964</t>
  </si>
  <si>
    <t>0014923296</t>
  </si>
  <si>
    <t>0015361132</t>
  </si>
  <si>
    <t>0014820617</t>
  </si>
  <si>
    <t>0015316698</t>
  </si>
  <si>
    <t>0016249971</t>
  </si>
  <si>
    <t>0015183759</t>
  </si>
  <si>
    <t>0014932107</t>
  </si>
  <si>
    <t>0014870935</t>
  </si>
  <si>
    <t>0014854137</t>
  </si>
  <si>
    <t>0015317787</t>
  </si>
  <si>
    <t>0014933170</t>
  </si>
  <si>
    <t>0015251598</t>
  </si>
  <si>
    <t>0014902035</t>
  </si>
  <si>
    <t>Loan Number</t>
  </si>
  <si>
    <t>Actual BPO Amount</t>
  </si>
  <si>
    <t>Expected Bid Amount at 80%</t>
  </si>
  <si>
    <t>Actual Bid Amount</t>
  </si>
  <si>
    <t>UPB &gt; $150k and &lt;= $450K</t>
  </si>
  <si>
    <t>Expected Bid Amount at 90%</t>
  </si>
  <si>
    <t>Minimum LTV Allowable</t>
  </si>
  <si>
    <t>Actual LTV</t>
  </si>
  <si>
    <t>Comment</t>
  </si>
  <si>
    <t>Allowable (Y/N)</t>
  </si>
  <si>
    <t>FCL Bid Amount (Actual)</t>
  </si>
  <si>
    <t>Modification Principal Forgiveness Exception Review - 9/30/2014</t>
  </si>
  <si>
    <t>Total Mods with Earned Forgiveness</t>
  </si>
  <si>
    <t>Total Mods without Earned Forgiveness</t>
  </si>
  <si>
    <t>U.S. Bank, N.A.</t>
  </si>
  <si>
    <t>HSBC Bank USA, National Association</t>
  </si>
  <si>
    <t>Bank of New York</t>
  </si>
  <si>
    <t>Modification Earned Forgiveness Amount</t>
  </si>
  <si>
    <t>0015346406</t>
  </si>
  <si>
    <t>0015254592</t>
  </si>
  <si>
    <t>0016448490</t>
  </si>
  <si>
    <t>Deutsche Bank National Trust Company</t>
  </si>
  <si>
    <t>Wilmington Trust Company</t>
  </si>
  <si>
    <t>Wells Fargo Bank, N.A.</t>
  </si>
  <si>
    <t>0015323777</t>
  </si>
  <si>
    <t>0014889943</t>
  </si>
  <si>
    <t>0016092009</t>
  </si>
  <si>
    <t>0015616998</t>
  </si>
  <si>
    <t>0014956973</t>
  </si>
  <si>
    <t>0015360639</t>
  </si>
  <si>
    <t>0016089591</t>
  </si>
  <si>
    <t>Trust Name</t>
  </si>
  <si>
    <t>Foreclosure Bid Exception Review - 10/31/2014</t>
  </si>
  <si>
    <t>Expected Bid Amount at 85%</t>
  </si>
  <si>
    <t>WY</t>
  </si>
  <si>
    <t>BK Chapter 7 Allowable Delay Days</t>
  </si>
  <si>
    <t>BK Chapter 11 Allowable Delay Days</t>
  </si>
  <si>
    <t>BK Chapter 12 Allowable Delay Days</t>
  </si>
  <si>
    <t>BK Chapter 13 Allowable Delay Days</t>
  </si>
  <si>
    <t>Probate Allowable Delay Days</t>
  </si>
  <si>
    <t>Military Indulgence Allowable Delay Days</t>
  </si>
  <si>
    <t>Contested or Litigated FC Allowable Delay Days</t>
  </si>
  <si>
    <t>Workout in Review Allowable Delay Days</t>
  </si>
  <si>
    <t>Unemployment Forbearance Allowable Delay Days</t>
  </si>
  <si>
    <t>Trial Period Plan Allowable Delay Days</t>
  </si>
  <si>
    <t>NJ Foreclosure Allowable Delay Days</t>
  </si>
  <si>
    <t>Homeowner Borrower Relief Regulations Allowable Delay Days</t>
  </si>
  <si>
    <t>Court Mandated and Processing delay Allowable Delay Days</t>
  </si>
  <si>
    <t>Regulatory and Compliance Issues Allowable Delay Days</t>
  </si>
  <si>
    <t>Other Allowable Delay Days</t>
  </si>
  <si>
    <t>Total Allowable Delay Days</t>
  </si>
  <si>
    <t>Foreclosure Bid Approval Date</t>
  </si>
  <si>
    <t>Modified with Principal Forgiveness - Prior 12 Months</t>
  </si>
  <si>
    <t>Stewart Calculated LTV</t>
  </si>
  <si>
    <t>UPB &gt; $150k to &lt;= $450k</t>
  </si>
  <si>
    <t>UPB &gt; $450k</t>
  </si>
  <si>
    <t>Client Name</t>
  </si>
  <si>
    <t>Script Name</t>
  </si>
  <si>
    <t>Sample Name</t>
  </si>
  <si>
    <t>Complete</t>
  </si>
  <si>
    <t>Pass</t>
  </si>
  <si>
    <t>Fail</t>
  </si>
  <si>
    <t>UTD*</t>
  </si>
  <si>
    <t>JPMC</t>
  </si>
  <si>
    <t>REO Improvement Policy</t>
  </si>
  <si>
    <t>FCL Bid Protocol Policy</t>
  </si>
  <si>
    <t>Mod w/Principal Forgiveness</t>
  </si>
  <si>
    <t>Compensatory Fee Timeline Review</t>
  </si>
  <si>
    <t>* UTD = Unable To Determine</t>
  </si>
  <si>
    <t>*** Servicing Fee Amount (Reported by Servicer) - The adjusted Servicing Fee amount as reported by the Servicer.</t>
  </si>
  <si>
    <t>Final Compliance %</t>
  </si>
  <si>
    <t>Initial Compliance %</t>
  </si>
  <si>
    <t>Allowable Exceptions</t>
  </si>
  <si>
    <t>Total Initial Compliance %</t>
  </si>
  <si>
    <t>Compensatory Fee Foreclosure Timeline Summary - Stewart Calculations</t>
  </si>
  <si>
    <t>Servicer's Calculations</t>
  </si>
  <si>
    <t>Reconciliation</t>
  </si>
  <si>
    <t>Compliant</t>
  </si>
  <si>
    <t>Total Final Compliance %</t>
  </si>
  <si>
    <t>Days Difference between Stewart Net FCL Days and Servicer Net FCL Days</t>
  </si>
  <si>
    <t>Servicing Fee Reduction Assessed</t>
  </si>
  <si>
    <t>Gross Days in Foreclosure-Reported by Servicer</t>
  </si>
  <si>
    <t>Servicer Adjusted Servicing Fee</t>
  </si>
  <si>
    <t>Difference between Stewart and Servicer's Adjusted Servicing Fee</t>
  </si>
  <si>
    <t>Servicing Fee Difference Flag</t>
  </si>
  <si>
    <t>Net Foreclosure Days Difference Flag</t>
  </si>
  <si>
    <t>Net FCL Days Difference and Outside of Timeline</t>
  </si>
  <si>
    <t>Total Policy Count</t>
  </si>
  <si>
    <t>Final:
In Compliance (timeline)</t>
  </si>
  <si>
    <t>Final:
In Compliance (Servicing Fee)</t>
  </si>
  <si>
    <t>As of Date</t>
  </si>
  <si>
    <t>Average</t>
  </si>
  <si>
    <t>Unallowable Exceptions</t>
  </si>
  <si>
    <t>Bank of New York Mellon</t>
  </si>
  <si>
    <t>Wells Fargo Bank NA</t>
  </si>
  <si>
    <t>Wilmington Trust Co.</t>
  </si>
  <si>
    <t>US Bank NA</t>
  </si>
  <si>
    <t>UPB &lt;= $150K</t>
  </si>
  <si>
    <t>UPB &gt; $150K and &lt;= $450K</t>
  </si>
  <si>
    <t>Servicer Current LTV</t>
  </si>
  <si>
    <t>Stewart Comments</t>
  </si>
  <si>
    <t>Servicer Comments</t>
  </si>
  <si>
    <t>Number of Loans With Timeline Differences and Outside of Timeline (Initial)</t>
  </si>
  <si>
    <t>Number of Loans With Timeline Differences and Outside of Timeline (Final)</t>
  </si>
  <si>
    <t>Chase HAMP</t>
  </si>
  <si>
    <t>HAMP</t>
  </si>
  <si>
    <t>HSBC Bank USA NA</t>
  </si>
  <si>
    <t>SPS</t>
  </si>
  <si>
    <t>Multifamily</t>
  </si>
  <si>
    <t>Foreclosure</t>
  </si>
  <si>
    <t>Deutsche Bank</t>
  </si>
  <si>
    <t>JPMAC ~ 2007-CH5</t>
  </si>
  <si>
    <t>SingleFamily</t>
  </si>
  <si>
    <t>BSABS ~ 2005-FR1</t>
  </si>
  <si>
    <t>BSABS ~ 2007-HE2</t>
  </si>
  <si>
    <t>BSMF ~ 2007-AR1</t>
  </si>
  <si>
    <t>BSABS ~ 2007-HE5</t>
  </si>
  <si>
    <t>BSABS ~ 2006-HE10</t>
  </si>
  <si>
    <t>JPMAC ~ 2007-CH1</t>
  </si>
  <si>
    <t>JPMAC ~ 2006-NC1</t>
  </si>
  <si>
    <t>Townhouse</t>
  </si>
  <si>
    <t>JPMAC ~ 2007-CH3</t>
  </si>
  <si>
    <t>Condo</t>
  </si>
  <si>
    <t>BSMF ~ 2007-AR5</t>
  </si>
  <si>
    <t>SAMI ~ 2007-AR6</t>
  </si>
  <si>
    <t>JPMMT ~ 2006-A5</t>
  </si>
  <si>
    <t>BSMF ~ 2006-AR5</t>
  </si>
  <si>
    <t>BSABS ~ 2006-HE6</t>
  </si>
  <si>
    <t>BSMF ~ 2007-AR2</t>
  </si>
  <si>
    <t>JPALT ~ 2006-A7</t>
  </si>
  <si>
    <t>BSABS ~ 2005-HE6</t>
  </si>
  <si>
    <t>BSABS ~ 2006-HE9</t>
  </si>
  <si>
    <t>BSABS ~ 2005-AC6</t>
  </si>
  <si>
    <t>JPMAC ~ 2006-ACC1</t>
  </si>
  <si>
    <t>BSALTA ~ 2006-4</t>
  </si>
  <si>
    <t>JPMAC ~ 2006-WMC4</t>
  </si>
  <si>
    <t>BSALTA ~ 2006-2</t>
  </si>
  <si>
    <t>SAMI ~ 2007-AR4</t>
  </si>
  <si>
    <t>BSABS ~ 2007-HE1</t>
  </si>
  <si>
    <t>JPMAC ~ 2007-CH2</t>
  </si>
  <si>
    <t>BSABS ~ 2005-HE12</t>
  </si>
  <si>
    <t>BSABS ~ 2007-AC2</t>
  </si>
  <si>
    <t>BSALTA ~ 2006-6</t>
  </si>
  <si>
    <t>SAMI ~ 2007-AR7</t>
  </si>
  <si>
    <t>JPMMT ~ 2007-S3</t>
  </si>
  <si>
    <t>BSALTA ~ 2005-10</t>
  </si>
  <si>
    <t>JPMAC ~ 2006-HE2</t>
  </si>
  <si>
    <t>BSABS ~ 2007-HE3</t>
  </si>
  <si>
    <t>JPMAC ~ 2006-WMC3</t>
  </si>
  <si>
    <t>JPMAC ~ 2007-HE1</t>
  </si>
  <si>
    <t>BSABS ~ 2005-HE7</t>
  </si>
  <si>
    <t>BSABS ~ 2005-4</t>
  </si>
  <si>
    <t>BSMF ~ 2007-AR3</t>
  </si>
  <si>
    <t>BSABS ~ 2006-HE1</t>
  </si>
  <si>
    <t>JPALT ~ 2006 A2</t>
  </si>
  <si>
    <t>BSABS ~ 2007-HE7</t>
  </si>
  <si>
    <t>BSABS ~ 2007-HE6</t>
  </si>
  <si>
    <t>CFLX ~ 2007-2</t>
  </si>
  <si>
    <t>BSABS 2005-TC1</t>
  </si>
  <si>
    <t>BSABS ~ 2005-HE9</t>
  </si>
  <si>
    <t>BSABS ~ 2005-HE8</t>
  </si>
  <si>
    <t>BSALTA ~ 2007-2</t>
  </si>
  <si>
    <t>BSABS ~ 2006-HE7</t>
  </si>
  <si>
    <t>JPMAC ~ 2006-FRE1</t>
  </si>
  <si>
    <t>JPMAC ~ 2007-CH4</t>
  </si>
  <si>
    <t>BSALTA ~ 2006-3</t>
  </si>
  <si>
    <t>BSABS ~ 2006-HE2</t>
  </si>
  <si>
    <t>JPALT ~ 2006-A1</t>
  </si>
  <si>
    <t>BSALTA ~ 2006-5</t>
  </si>
  <si>
    <t>BSABS ~ 2007-FS1</t>
  </si>
  <si>
    <t>BSALTA ~ 2006-1</t>
  </si>
  <si>
    <t>JPMAC ~ 2006-NC2</t>
  </si>
  <si>
    <t>JPALT ~ 2006-S1</t>
  </si>
  <si>
    <t>BSABS ~ 2006-1</t>
  </si>
  <si>
    <t>BSABS ~ 2007-AC6</t>
  </si>
  <si>
    <t>CFLX ~ 2005-2</t>
  </si>
  <si>
    <t>JPMAC ~ 2006-HE3</t>
  </si>
  <si>
    <t>BSALTA ~ 2006-7</t>
  </si>
  <si>
    <t>BSALTA ~ 2007-3</t>
  </si>
  <si>
    <t>BSABS ~ 2006-2</t>
  </si>
  <si>
    <t>BSABS ~ 2007-SD3</t>
  </si>
  <si>
    <t>BSABS ~ 2007-2</t>
  </si>
  <si>
    <t>BSABS ~ 2005-1</t>
  </si>
  <si>
    <t>SAMI ~ 2007-AR1</t>
  </si>
  <si>
    <t>BSMF ~ 2006-AR4</t>
  </si>
  <si>
    <t>PUD</t>
  </si>
  <si>
    <t>JPMAC ~ 2005-WMC1</t>
  </si>
  <si>
    <t>BSABS ~ 2005-HE4</t>
  </si>
  <si>
    <t>BSABS ~ 2007 SD2</t>
  </si>
  <si>
    <t>BSABS ~ 2005-3</t>
  </si>
  <si>
    <t>BSABS ~ 2005-HE11</t>
  </si>
  <si>
    <t>JPMAC ~ 2006-HE1</t>
  </si>
  <si>
    <t>JPMAC ~ 2006-WMC2</t>
  </si>
  <si>
    <t>BSABS ~ 2005-HE10</t>
  </si>
  <si>
    <t>SAMI ~ 2005-AR7</t>
  </si>
  <si>
    <t>JPMMT ~ 2005-A8</t>
  </si>
  <si>
    <t>SAMI ~ 2007-AR5</t>
  </si>
  <si>
    <t>BSABS ~ 2005-AC8</t>
  </si>
  <si>
    <t>BSABS ~ 2007-AC3</t>
  </si>
  <si>
    <t xml:space="preserve">SPS to confirm value used at time of Mod Decisioning; unable to locate mod waterfall document in LPS Imaging, only located BPO from January 2015 with value of $153,000.  </t>
  </si>
  <si>
    <t>Based on valuation used at time of waterfall the LTV would be 115.99%.</t>
  </si>
  <si>
    <t>Stewart located the modification underwriting worksheet in LPS Imaging Desktop which included the value of $120,000 used at the time of mod decisioning.  Based on this value, the post-mod LTV is at 115%, meeting the protocol requirement</t>
  </si>
  <si>
    <t>Based on valuation used at time of waterfall the LTV would be 115.81%.</t>
  </si>
  <si>
    <t xml:space="preserve">SPS to confirm value used at time of Mod Decisioning; unable to locate mod waterfall document in LPS Imaging, only located BPO from March 2015 with value of $88,900.  </t>
  </si>
  <si>
    <t>Stewart located the modification underwriting worksheet in LPS Imaging Desktop which included the value of $195,000 used at the time of mod decisioning.  Based on this value, the post-mod LTV is at 115%, meeting the protocol requirement</t>
  </si>
  <si>
    <t xml:space="preserve">SPS to confirm value used at time of Mod Decisioning; unable to locate mod waterfall document in LPS Imaging, only located BPO from June 2015 with value of $480,000.  </t>
  </si>
  <si>
    <t xml:space="preserve">SPS to confirm value used at time of Mod Decisioning; unable to locate mod waterfall document in LPS Imaging, only located BPO from April 2015 with value of $535,000.  </t>
  </si>
  <si>
    <t xml:space="preserve">SPS to confirm value used at time of Mod Decisioning;  located BPO from December 2014 with value of $157,000,000.  </t>
  </si>
  <si>
    <t xml:space="preserve">SPS to confirm value used at time of Mod Decisioning; unable to locate mod waterfall document in LPS Imaging, only located BPO from October 2014 with value of $137,500.  </t>
  </si>
  <si>
    <t>Loan has MI; SPS is required to bid up to 100% of the total debt, otherwise a claim cannnot be filed for the deficiency under the MI policy.</t>
  </si>
  <si>
    <t>NA</t>
  </si>
  <si>
    <t>Unable to determine; no foreclosure bid instructions located in LPS imaging desktop and no fcl bid or actual info passed to Stewart on this loan in the data file</t>
  </si>
  <si>
    <t>Unable to determine; no foreclosure bid instructions located in LPS imaging desktop.</t>
  </si>
  <si>
    <t>Total debt bid. Total debt was less than 80% of BPO value. State law allows maximum bid amount of total debt.</t>
  </si>
  <si>
    <t xml:space="preserve">Loan does not appear to have  MI, Unable to determine why full debt was bid. </t>
  </si>
  <si>
    <t>The modification was a cram down ordered by the bankruptcy court. Please see attached plan and order.</t>
  </si>
  <si>
    <t xml:space="preserve">Agreed. This was an agent error. We are attempting to correct the error with the borrower. </t>
  </si>
  <si>
    <t>BPO Value $411,300. Please see attached valuation dated 6/11/2014.</t>
  </si>
  <si>
    <t>BPO Value $480,000. Please see attached valuation dated 6/5/2015.</t>
  </si>
  <si>
    <t xml:space="preserve">The modification was a cram down ordered by the bankruptcy court. Please see attached plan and order. </t>
  </si>
  <si>
    <t>Confirmed, LTV exceeds minimum requirement of 115%.</t>
  </si>
  <si>
    <t xml:space="preserve">BPO value $158,000. Please see attached valuation dated 1/10/15. </t>
  </si>
  <si>
    <t>Servicer Responses</t>
  </si>
  <si>
    <t>y</t>
  </si>
  <si>
    <t xml:space="preserve">A consent judgment ordered was entered on 6/3/2015 and the property immediately reverted back to the plaintiff upon entry of that order. No foreclosure sale held. </t>
  </si>
  <si>
    <t xml:space="preserve">A consent judgment ordered was entered on 6/24/2015 and the property immediately reverted back to the plaintiff upon entry of that order. No foreclosure sale held. </t>
  </si>
  <si>
    <t xml:space="preserve">Sale held 6/1/2015. Firm notified SPS of the sale date the day after it occured so no bid instructions were provided. The property sold back to the plaintiff for $180,100.00.  </t>
  </si>
  <si>
    <t>Bidding instructions uploaded to LPS on 5/19/2015 for the 6/2/2015 sale date. Please see attached. Asked firm to bid total debt because the total debt was less than 80% of BPO value. State law allows maximum bid amount of total debt.</t>
  </si>
  <si>
    <t xml:space="preserve">The loan has MI. If the loan is insured SPS is required to bid up to 100% of the total debt, otherwise a claim cannnot be filed for the deficiency under the MI policy.
</t>
  </si>
  <si>
    <t>SPS to provide documentation of additional 288 days in delay calculated as allowable from what Stewart calculated (column W through AL). Stewart received Foreclosure Delay Report from SPS showing the Actual Start and Actual End dates for the Probate Hold</t>
  </si>
  <si>
    <t>Probate action initiated 4/18/2014 and is still pending resolution.</t>
  </si>
  <si>
    <t xml:space="preserve">BK filed 9/6/2013.  Case dismissed 3/6/2014.  SPS completed closing audit and removed hold on 3/11/2014. Per NMS requirements, SPS must complete a post BK audit which could take up to an additional 30 days after the dismissal to ensure we are able to proceed. </t>
  </si>
  <si>
    <t>BK filed 1/9/2012. Case discharged 4/23/2012 but relief not effective until 3/26/2014. SPS completed closing audit and removed hold on 4/1/2014. Per NMS requirements, SPS must complete a post BK audit which could take up to an additional 30 days after the closing to ensure we are able to proceed.</t>
  </si>
  <si>
    <t>Loan went to Foreclosure Sale; Per section 9(b)(1) of the Settlement Agreement, if the loan becomes REO or cures, the subservicing fee will revert to the base servicing fee.</t>
  </si>
  <si>
    <t xml:space="preserve">SPS to provide documentation of additional 173 days in delay calculated as allowable from what Stewart calculated (column W through AL). </t>
  </si>
  <si>
    <t>Probate action initiated 9/10/2014 and is still pending resolution.</t>
  </si>
  <si>
    <t>Chase has agreed to suspend the timeline for properties located in Washington DC and Massachussetts because FNMA has also suspended its timelines in those two areas per FNMA LL-2014-07.</t>
  </si>
  <si>
    <t xml:space="preserve">SPS to provide documentation of additional 235 days in delay calculated as allowable from what Stewart calculated (column W through AL). </t>
  </si>
  <si>
    <t>BK filed 1/29/2010, prior to the loan boarding with SPS. Order lifting stay entered 8/22/2014 and relief effective 9/6/2014. SPS completed closing audit and removed hold on 9/24/2014. Per NMS requirements, SPS must complete a post BK audit which could take up to an additional 30 days after the stay is lifted to ensure we are able to proceed.</t>
  </si>
  <si>
    <t xml:space="preserve">SPS to provide documentation of additional 299 days in delay calculated as allowable from what Stewart calculated (column W through AL). </t>
  </si>
  <si>
    <t xml:space="preserve">BK filed 9/4/2010, prior to loan boarding with SPS. Case dismissed 1/22/2015. SPS completed closing audit and removed hold on 1/27/2015. Per NMS requirements, SPS must complete a post BK audit which could take up to an additional 30 days after the dismissal to ensure we are able to proceed. </t>
  </si>
  <si>
    <t>SPS to provide documentation of additional 190 days in delay calculated as allowable from what Stewart calculated (column W through AL). Stewart received Foreclosure Delay Report from SPS showing the Actual Start and Actual End dates for the Litigation Hold</t>
  </si>
  <si>
    <t xml:space="preserve">Litigation commenced 3/14/14 and was resolved 12/19/2014. </t>
  </si>
  <si>
    <t xml:space="preserve">SPS to provide documentation of additional 97 days in delay calculated as allowable from what Stewart calculated (column W through AL). </t>
  </si>
  <si>
    <t>Litigation commenced 4/15/2014 and was resolved 6/19/2014. Litigation commenced again 4/9/2015 and was resolved 5/11/2015.</t>
  </si>
  <si>
    <t>Stewart and Servicer both show loan is outside of timeline; the servicer has correctly reduced the servicing fee accordingly.  Although Stewart's review of allowable days differs from servicer's, a servicer response is not necessary as the servicing fee reduction has been appropriately applied and the loan will remain outside of timeline for the duration of the foreclosure event</t>
  </si>
  <si>
    <t xml:space="preserve">SPS to provide documentation of additional 127 days in delay calculated as allowable from what Stewart calculated (column W through AL). </t>
  </si>
  <si>
    <t>BK filed 9/16/2013. Case dismisssed 3/19/2014. SPS completed closing audit and removed hold on 3/19/2014. Per NMS requirements, SPS must complete a post BK audit which could take up to an additional 30 days after the dismissal to ensure we are able to proceed. Second BK filed 2/2/2015. Order lifting stay entered and relief effective 5/18/2015. SPS completed closing audit and removed hold on 5/30/2015. Per NMS requirements, SPS must complete a post BK audit which could take up to an additional 30 days after the stay is lifted to ensure we are able to proceed.</t>
  </si>
  <si>
    <t xml:space="preserve">SPS to provide documentation of additional 154 days in delay calculated as allowable from what Stewart calculated (column W through AL). </t>
  </si>
  <si>
    <t>BK filed 8/3/2011, prior to loan boarding with SPS. Case dismissed 4/17/2014. Another BK filed 4/16/2014, one day before previous BK dismissal. Order lifting stay in second BK filing was entered  and relief was effective 12/2/2014. SPS completed closing audit and removed hold on 12/8/2014. Per NMS requirements, SPS must complete a post BK audit which could take up to an additional 30 days after the stay is lifted to ensure we are able to proceed.</t>
  </si>
  <si>
    <t xml:space="preserve">SPS to provide documentation of additional 309 days in delay calculated as allowable from what Stewart calculated (column W through AL). </t>
  </si>
  <si>
    <t>Probate action initiated 6/17/2013 and concluded 4/9/2015. Probate hold was manually ended 11/21/14, but corrected and placed back on hold on 11/27/14.</t>
  </si>
  <si>
    <t>SPS to provide documentation of additional 294 days in delay calculated as allowable from what Stewart calculated (column W through AL). Stewart received Foreclosure Delay Report from SPS showing the hold days for Bankruptcy</t>
  </si>
  <si>
    <t>BK filed 6/7/2013, prior to the loan boarding with SPS. Order lifting stay entered 9/4/2014 and relief effective 9/18/2014. SPS completed closing audit and removed hold on 12/8/2014. Per NMS requirements, SPS must complete a post BK audit which could take up to an additional 30 days after the stay is lifted to ensure we are able to proceed.</t>
  </si>
  <si>
    <t>BK filed 2/25/2014. Order lifting stay entered and relief effective 7/9/2014. SPS completed closing audit and removed hold on 7/17/2014. Per NMS requirements, SPS must complete a post BK audit which could take up to an additional 30 days after the stay is lifted to ensure we are able to proceed.</t>
  </si>
  <si>
    <t>BK filed 9/17/2013. Order lifting stay entered and relief effective 7/31/2014. SPS completed closing audit and removed hold on 8/7/2014. Per NMS requirements, SPS must complete a post BK audit which could take up to an additional 30 days after the stay is lifted to ensure we are able to proceed.</t>
  </si>
  <si>
    <t xml:space="preserve">SPS to provide documentation of additional 140 days in delay calculated as allowable from what Stewart calculated (column W through AL). </t>
  </si>
  <si>
    <t>BK filed 12/31/2012, prior to the loan boarding with SPS. Order lifting stay entered 8/14/2014 and relief effective 8/28/2014. SPS completed closing audit and removed hold on 9/1/2014. Per NMS requirements, SPS must complete a post BK audit which could take up to an additional 30 days after the stay is lifted to ensure we are able to proceed.</t>
  </si>
  <si>
    <t xml:space="preserve">SPS to provide documentation of additional 37 days in delay calculated as allowable from what Stewart calculated (column W through AL). </t>
  </si>
  <si>
    <t>BK filed 12/23/2013. Case discharged 4/7/2014 but  relief not effective until 4/22/2014 when the case was terminated. SPS completed closing audit and removed hold on 4/22/2014. Per NMS requirements, SPS must complete a post BK audit which could take up to an additional 30 days after the closing to ensure we are able to proceed.</t>
  </si>
  <si>
    <t xml:space="preserve">SPS to provide documentation of additional 191 days in delay calculated as allowable from what Stewart calculated (column W through AL). </t>
  </si>
  <si>
    <t>Litigation commenced 9/16/2014 and was resolved 6/24/2015.</t>
  </si>
  <si>
    <t xml:space="preserve">SPS to provide documentation of additional 366 days in delay calculated as allowable from what Stewart calculated (column W through AL). </t>
  </si>
  <si>
    <t>BK filed 8/16/2011, prior to the loan boarding with SPS. Order lifting stay entered and relief effective 1/16/2015. SPS completed closing audit and removed hold on 2/2/2015. Per NMS requirements, SPS must complete a post BK audit which could take up to an additional 30 days after the stay is lifted to ensure we are able to proceed.</t>
  </si>
  <si>
    <t xml:space="preserve">SPS to provide documentation of additional 188 days in delay calculated as allowable from what Stewart calculated (column W through AL). </t>
  </si>
  <si>
    <t>Litigation commenced 11/3/2014 and was resolved 6/15/2015.</t>
  </si>
  <si>
    <t>Probate action commenced 10/27/2011 due to deceased borrower. Hold ended 1/30/2015.</t>
  </si>
  <si>
    <t>Litigation commenced 8/12/2014 and was resolved 4/28/2015.</t>
  </si>
  <si>
    <t xml:space="preserve">Probate delay commenced 4/15/2014 due to deceased borrower and was terminated 4/18/2014 when attorney recommended proceeding with a Texas Home Equity Application in lieu of non-judicial foreclosure. Probate re-commenced 10/6/2014 when attorney determined that a probate action must be completed before we could proceed with the Home Equity action. Probate is still pending. </t>
  </si>
  <si>
    <t xml:space="preserve">Loan boarded 8/1/2013 in litigation status. Litigation was resolved 1/8/2015 when the borrower voluntarily dismissed his claims. </t>
  </si>
  <si>
    <t>Litigation commenced 10/31/13 and was resolved 1/28/15 when case was dismissed. Hold released 1/31/15.</t>
  </si>
  <si>
    <t>Litigation commenced 7/3/2014 and 
was resolved 2/24/2015.</t>
  </si>
  <si>
    <t>BK filed 6/7/2013, loan boarded 8/1/2013 in BK status. Order lifting stay entered 12/11/2014, effective 12/25/2014.  SPS completed closing audit and removed hold on 12/31/2014. Per NMS requirements, SPS must complete a post BK audit which could take up to an additional 30 days after the stay is lifted to ensure we are able to proceed.</t>
  </si>
  <si>
    <t>BK filed 6/3/2013. Order lifting stay entered and relief effective 1/6/2015. SPS completed closing audit and removed hold on 1/13/2015. Per NMS requirements, SPS must complete a post BK audit which could take up to an additional 30 days after the stay is lifted to ensure we are able to proceed.</t>
  </si>
  <si>
    <t>Probate action commenced 7/22/2014 due to deceased borrower and is still pending.</t>
  </si>
  <si>
    <t>BK filed 1/10/2014. Order lifting stay entered and effective 10/2/2014.  SPS completed closing audit and removed hold on 10/7/2014. Per NMS requirements, SPS must complete a post BK audit which could take up to an additional 30 days after the stay is lifted to ensure we are able to proceed.</t>
  </si>
  <si>
    <t>Litigation commenced 10/9/2014 and was resolved 11/28/2014.</t>
  </si>
  <si>
    <t>BK filed 11/15/2012. Case discharged and relief effective 9/4/2014. SPS completed closing audit and removed hold on 9/9/2014. Per NMS requirements, SPS must complete a post BK audit which could take up to an additional 30 days after the closing to ensure we are able to proceed.</t>
  </si>
  <si>
    <t>Litigation commenced 8/23/2013 and was resolved 11/17/2014.</t>
  </si>
  <si>
    <t>Probate action commenced 11/7/2014 due to deceased borrower and is still pending.</t>
  </si>
  <si>
    <t>BK filed 1/14/2013. Order lifting stay entered 11/13/2014 and relief effective 11/28/2014. SPS completed closing audit and removed hold on 12/1/2014. Per NMS requirements, SPS must complete a post BK audit which could take up to an additional 30 days after the stay is lifted to ensure we are able to proceed.</t>
  </si>
  <si>
    <t>SPS to provide documentation of additional 72 days in delay calculated as allowable from what Stewart calculated (column W through AL). Stewart received Foreclosure Delay Report from SPS showing the Actual Start and Actual End dates for the Litigation Hold</t>
  </si>
  <si>
    <t xml:space="preserve">Litigation commenced 7/26/2012, prior to the loan boarding with SPS, and was resolved 3/10/2014. </t>
  </si>
  <si>
    <t>SPS to provide documentation of additional 146 days in delay calculated as allowable from what Stewart calculated (column W through AL).  Stewart received Foreclosure Delay Report from SPS showing the Actual Start and Actual End dates for the Litigation Hold</t>
  </si>
  <si>
    <t xml:space="preserve">Litigation commenced 5/6/2014 when borrower filed for a TRO to stop the sale. Litigation resolved 12/17/2014. </t>
  </si>
  <si>
    <t>SPS to provide documentation of additional 68 days in delay calculated as allowable from what Stewart calculated (column W through AL). Stewart received Foreclosure Delay Report from SPS showing the Actual Start and Actual End dates for the Litigation Hold</t>
  </si>
  <si>
    <t xml:space="preserve">Litigation commenced 3/24/2014 and was resolved 8/29/2014. </t>
  </si>
  <si>
    <t>SPS to provide documentation of additional 390 days in delay calculated as allowable from what Stewart calculated (column W through AL).  Stewart received Foreclosure Delay Report from SPS showing the hold days for Bankruptcy</t>
  </si>
  <si>
    <t>BK filed 9/5/2011, prior to the loan boarding with SPS. Order lifting stay entered 2/6/2015 and relief effective 2/20/2015. SPS completed closing audit and removed hold on 2/26/2015. Per NMS requirements, SPS must complete a post BK audit which could take up to an additional 30 days after the stay is lifted to ensure we are able to proceed.</t>
  </si>
  <si>
    <t>SPS to provide documentation of additional 38 days in delay calculated as allowable from what Stewart calculated (column W through AL). Stewart received Foreclosure Delay Report from SPS showing the hold days for Bankruptcy</t>
  </si>
  <si>
    <t>BK filed 8/22/2014. Order lifting stay entered and relief effective 12/5/2014. SPS completed closing audit and removed hold on 12/22/2014. Per NMS requirements, SPS must complete a post BK audit which could take up to an additional 30 days after the stay is lifted to ensure we are able to proceed.</t>
  </si>
  <si>
    <t xml:space="preserve">SPS to provide documentation of additional 113 days in delay calculated as allowable from what Stewart calculated (column W through AL). </t>
  </si>
  <si>
    <t>Litigation commenced 7/15/2014 and was resolved 10/21/2014. Litigation commenced again 4/1/2015 and was resolved 4/16/2015.</t>
  </si>
  <si>
    <t xml:space="preserve">SPS to provide documentation of additional 92 days in delay calculated as allowable from what Stewart calculated (column W through AL). </t>
  </si>
  <si>
    <t xml:space="preserve">BK filed 8/7/2012, prior to loan boarding with SPS. Case dismissed 8/7/2014. SPS completed closing audit and removed hold on 8/12/2014. Per NMS requirements, SPS must complete a post BK audit which could take up to an additional 30 days after the dismissal to ensure we are able to proceed. </t>
  </si>
  <si>
    <t xml:space="preserve">SPS to provide documentation of additional 134 days in delay calculated as allowable from what Stewart calculated (column W through AL). </t>
  </si>
  <si>
    <t>BK filed 5/21/2010, prior to the loan boarding with SPS. Order lifting stay entered and relief effective 6/3/2014. SPS completed closing audit and removed hold on 6/15/2014. Per NMS requirements, SPS must complete a post BK audit which could take up to an additional 30 days after the stay is lifted to ensure we are able to proceed.</t>
  </si>
  <si>
    <t xml:space="preserve">SPS to provide documentation of additional 179 days in delay calculated as allowable from what Stewart calculated (column W through AL). </t>
  </si>
  <si>
    <t>BK filed 12/14/2010, prior to the loan boarding with SPS. Order lifting stay entered 9/11/2014 and relief effective 9/25/2014. SPS completed closing audit and removed hold on 9/29/2014. Per NMS requirements, SPS must complete a post BK audit which could take up to an additional 30 days after the stay is lifted to ensure we are able to proceed.</t>
  </si>
  <si>
    <t xml:space="preserve">SPS to provide documentation of additional 308 days in delay calculated as allowable from what Stewart calculated (column W through AL). </t>
  </si>
  <si>
    <t>BK filed 5/6/2013, prior to the loan boarding with SPS. Agreed order conditioning the automatic stay entered 8/12/2014 and relief effective 2/26/2015 upon case conversion. SPS completed closing audit and removed hold on 3/23/2015. Per NMS requirements, SPS must complete a post BK audit which could take up to an additional 30 days after the stay is lifted to ensure we are able to proceed.</t>
  </si>
  <si>
    <t xml:space="preserve">SPS to provide documentation of additional 205 days in delay calculated as allowable from what Stewart calculated (column W through AL). </t>
  </si>
  <si>
    <t>SPS discovered third party BK filing that took place on day of sale after the fact while loan was in REO.  BK filed 10/15/2013, dismissed, and resolved through a sale rescission on 9/10/2014.</t>
  </si>
  <si>
    <t>Loan Count - Servicing Fee Difference - Initial</t>
  </si>
  <si>
    <t>Loan Count - Servicing Fee Difference - Final</t>
  </si>
  <si>
    <t>Sample Count</t>
  </si>
  <si>
    <t>JPM Chase</t>
  </si>
  <si>
    <t>REO Audit</t>
  </si>
  <si>
    <t>REO Audit - 4/30/2015</t>
  </si>
  <si>
    <t>REO Audit - 5/31/2015</t>
  </si>
  <si>
    <t>REO Audit - 6/30/2015</t>
  </si>
  <si>
    <t>REO Audit - Total</t>
  </si>
  <si>
    <t>*UTD = Unable To Determine</t>
  </si>
  <si>
    <t>Script Name:</t>
  </si>
  <si>
    <t>Servicer:</t>
  </si>
  <si>
    <t>Data as of Date:</t>
  </si>
  <si>
    <t>Sample Count:</t>
  </si>
  <si>
    <t>Question</t>
  </si>
  <si>
    <t>Completed</t>
  </si>
  <si>
    <t>Pass
#                %</t>
  </si>
  <si>
    <t>Fail
#                %</t>
  </si>
  <si>
    <t>UTD
#                %</t>
  </si>
  <si>
    <t>N/A
#                %</t>
  </si>
  <si>
    <t>Is Title in the name of the related Securitization Trust or the Owner Designee? </t>
  </si>
  <si>
    <t>Is a Fire and Hazard insurance coverage policy in place for the subject file?</t>
  </si>
  <si>
    <t>Was all Cash required on the file received by JPMC from the sub-servicer within 2 business days following liquidation?</t>
  </si>
  <si>
    <t>Are the electronic property inspection reports on file from the time of acquisition of Title to liquidation?</t>
  </si>
  <si>
    <t>If the subject file was part of a foreclosure sale, did the sub-servicer upload a liquidation report and did it meet the requirement of the Securitization Servicing Agreement and Subservicing Manual?</t>
  </si>
  <si>
    <t>Has the subject property been appropriately registered, re-registered, and de-registered if required due to occupancy status, condition, or FCL proceedings?</t>
  </si>
  <si>
    <t>Have all revenues received by the Subservicer been deposited into the P&amp;I custodial accounts (including all fees/expenses, REO rental income, etc.)?</t>
  </si>
  <si>
    <t>If the property UPB exceeds $250,000, has an appraisal been received?</t>
  </si>
  <si>
    <t>Have all repair items listed on the REO property standards checklist and/or with a Return on Investment of 10% or more been completed?</t>
  </si>
  <si>
    <t>Was the purchaser of the subject property arm's length  from the Sub-Servicer</t>
  </si>
  <si>
    <t>If the Subservicer received invoices for REO related expenses incurred at Chase prior to the loan being transferred, were the amounts within their delegation or did they receive appropriate Chase approval?</t>
  </si>
  <si>
    <t>Does the Subservicer have P&amp;P's in place to deter community blight?</t>
  </si>
  <si>
    <t>If the subject file is a REO occupied property, did it meet the guidelines outlined in the REO improvement policy?</t>
  </si>
  <si>
    <t>General Information</t>
  </si>
  <si>
    <t>REO Audit Questions</t>
  </si>
  <si>
    <t>Loan ID</t>
  </si>
  <si>
    <t>Data As Of Date</t>
  </si>
  <si>
    <t>Date of Review</t>
  </si>
  <si>
    <t>Investor</t>
  </si>
  <si>
    <t>Investor Loan Number</t>
  </si>
  <si>
    <t>Population Scope</t>
  </si>
  <si>
    <t>Property State</t>
  </si>
  <si>
    <t>Yes</t>
  </si>
  <si>
    <t>U.S. Bank, N.A., successor trustee to LaSalle Bank National Association, on behalf of the holders of Bear Stearns Asset Backed Securities I Trust 2006-HE1, Asset-Backed Certificates Series 2006-HE1  </t>
  </si>
  <si>
    <t xml:space="preserve">As confirmed by Chase, all property inspection reports are not required to be on file.  </t>
  </si>
  <si>
    <t>Vacant</t>
  </si>
  <si>
    <t>U.S. Bank N.A., as trustee, on behalf of the holders of the J.P. Morgan Alternative Loan Trust 2006-S1 Mortgage Pass-Through Certificates  </t>
  </si>
  <si>
    <t>No expenses received before file came to SPS.</t>
  </si>
  <si>
    <t>U.S. Bank, N.A., as trustee, in trust for the holders of the J.P. Morgan Alternative Loan Trust 2006-A2 Mortgage Pass-Through Certificates  </t>
  </si>
  <si>
    <t>No invoices received prior to SPS receiving the file.</t>
  </si>
  <si>
    <t>U.S. Bank N.A., as trustee, on behalf of the holders of the J.P. Morgan Mortgage Trust 2007-S3 Mortgage Pass-Through Certificates  </t>
  </si>
  <si>
    <t>Deutsche Bank National Trust Company, as Trustee, on behalf of the holders of the J.P. Morgan Mortgage Acquisition Trust 2007-CH5 Asset Backed Pass-Through Certificates, Series 2007-CH5  </t>
  </si>
  <si>
    <t>$0 Remittance</t>
  </si>
  <si>
    <t>No repairs needed/completed</t>
  </si>
  <si>
    <t>Wilmington Trust, NA, successor trustee to Citibank, N.A., as Trustee, f/b/o the registered holders of Structured Asset Mortgage Investments II Trust 2007-AR6, Mortgage Pass-Through Certificates, Series 2007-AR6  </t>
  </si>
  <si>
    <t>U.S. Bank NA, successor trustee to Bank of America, NA, sucessor in interest to LaSalle Bank NA, on behalf of the registered holders of Bear Stearns Asset Backed Securities I LLC, Asset-Backed Certificates, Series 2005-HE6  </t>
  </si>
  <si>
    <t>U.S. Bank, N.A., successor trustee to LaSalle Bank National Association, on behalf of the holders of Bear Stearns Asset Backed Securities I Trust 2007-HE2, Asset-Backed Certificates Series 2007-HE2  </t>
  </si>
  <si>
    <t>U.S. Bank, N.A., successor trustee to LaSalle Bank National Association, on behalf of the holders of Bear Stearns Asset Backed Securities I Trust 2007-HE6, Asset-Backed Certificates Series 2007-HE6  </t>
  </si>
  <si>
    <t>Deutsche Bank National Trust Company, as Trustee, on behalf of the holders of the J.P. Morgan Mortgage Acquisition Trust 2007-HE1 Asset Backed Pass-Through Certificates, Series 2007-HE1  </t>
  </si>
  <si>
    <t>Wells Fargo Bank, NA, as Trustee, on behalf of the holders of Structured Asset Mortgage Investments II, Inc., Bear Stearns Mortgage Funding, Trust 2007-AR4, Mortgage Pass Through Certificates, Series 2007-AR4  </t>
  </si>
  <si>
    <t xml:space="preserve">The Bank of New York, as trustee, for the benefit of the registered holders of Structured Asset Mortgage Investments II Trust 2006-AR8, Mortgage Pass-Through Certificates, Series 2006-AR8  </t>
  </si>
  <si>
    <t>U.S. Bank NA, successor trustee to Bank of America, NA, sucessor in interest to LaSalle Bank National Association, on behalf of the registered holders of Bear Stearns Asset Backed Securities I Trust 2005-HE2, Asset-Backed Certificates, Series 2005-HE2  </t>
  </si>
  <si>
    <t>The Bank of New York Mellon f/k/a The Bank of New York, successor to JPMorgan Chase Bank, N.A., as trustee, on behalf of the holders of the Structured Asset Mortgage Investments II Trust 2005-AR3, Mortgage Pass-Through Certificates, Series 2005-AR3  </t>
  </si>
  <si>
    <t>U.S. Bank NA, successor trustee to Bank of America, NA, sucessor in interest to LaSalle Bank National Association, on behalf of the registered holders of Bear Stearns Asset Backed Securities I LLC, Asset-Backed Certificates, Series 2005-HE3  </t>
  </si>
  <si>
    <t xml:space="preserve">Wilmington Trust. NA, successor trustee to Citibank, N.A., as Trustee f/b/o holders of Structured Asset Mortgage Investments II Inc., Bear Stearns ALT-A Trust 2006-4, Mortgage Pass-Through Certificates, Series 2006-4  </t>
  </si>
  <si>
    <t>The Bank of New York Mellon, successor trustee to JPMorgan Chase Bank, National Association, as Trustee f/b/o holders of Structured Asset Mortgage Investments II Inc., Bear Stearns ALT-A Trust 2005-10, Mortgage Pass-Through Certificates, Series 2005-10  </t>
  </si>
  <si>
    <t>No</t>
  </si>
  <si>
    <t>U.S. Bank National Association, as Trustee for J.P. Morgan Mortgage Trust 2005-S1  </t>
  </si>
  <si>
    <t>MLS does not seem to contain Arm's Length statement and could not locate Chase Buyer's Acknowledgement Certification</t>
  </si>
  <si>
    <t/>
  </si>
  <si>
    <t>No loans met this criteria for the month of June.</t>
  </si>
  <si>
    <t>REO Improvement Policy - 5/31/2015</t>
  </si>
  <si>
    <t>FCL Bid Protocol Policy - 5/31/2015</t>
  </si>
  <si>
    <t>Mod w/Prin Forgiveness - 5/31/2015</t>
  </si>
  <si>
    <t>Comp Fee Timeline Review - 5/31/2015</t>
  </si>
  <si>
    <t>Comp Fee Timeline Review - 5/31/2015 - Servicing Fee Difference</t>
  </si>
  <si>
    <t>REO Improvement Policy - 4/30/2015</t>
  </si>
  <si>
    <t>FCL Bid Protocol Policy - 4/30/2015</t>
  </si>
  <si>
    <t>Mod w/Prin Forgiveness - 4/30/2015</t>
  </si>
  <si>
    <t>Comp Fee Timeline Review - 4/30/2015</t>
  </si>
  <si>
    <t>Comp Fee Timeline Review - 4/30/2015 - Servicing Fee Difference</t>
  </si>
  <si>
    <t>Q2 2015</t>
  </si>
  <si>
    <t>** The REO Improvement Policy sample count is a 5% random sample of the total policy count.  The other four reviews are comprised of a 100% analysis by Stewart of loans that were outside of guidelines</t>
  </si>
  <si>
    <t>Sample Cnt**</t>
  </si>
  <si>
    <t>LTV is 114.63%, rounded to 115% as compliant</t>
  </si>
  <si>
    <t>Modification Principal Forgiveness Exception Review - 4/30/2015 - 6/30/2015</t>
  </si>
  <si>
    <t>Modification Forgiveness Summary Report - 4/30/2015 - 6/30/2015</t>
  </si>
  <si>
    <t>Stewart Summary QA Compliance Report - 4/30/2015 - 6/30/2015</t>
  </si>
  <si>
    <t>Foreclosure Bid Exception Review - 4/30/2015 - 6/30/2015</t>
  </si>
  <si>
    <t>Compensatory Fee Payments  Summary Reporting - 4/30/2015 - 6/30/2015</t>
  </si>
  <si>
    <t>Compensatory Fee Payments for FCL Timelines - Summary Trending - 4/30/2015 - 6/30/2015</t>
  </si>
  <si>
    <t>Foreclosure Compensatory Fee Timeline - Loan Detail - 4/30/2015 - 6/30/2015</t>
  </si>
  <si>
    <t>REO Improvement Policy - Trending - 4/30/2015 - 6/30/2015</t>
  </si>
  <si>
    <t>Results Summary - REO Improvement Policy - 4/30/2015 - 6/30/2015</t>
  </si>
  <si>
    <t>REO Audit (4/30/2015 - 6/30/2015) - Loan Level Detail</t>
  </si>
  <si>
    <t>Stewart located the modification underwriting worksheet in LPS Imaging Desktop which included the value of $2,450,000.00 which appears to be a typo. Based on the value of $245,000.00 located on the most recent BPO document, the post-mod LTV is at 115%, meeting the protocol requirement</t>
  </si>
  <si>
    <t>SPS to confirm value used at time of Mod Decisioning; unable to locate mod waterfall document in LPS Imaging, only located BPO from October 2014 with value of $114,000</t>
  </si>
  <si>
    <t>Please see attached valuation dated 12/1/2014.</t>
  </si>
  <si>
    <t>Stewart is unable to locate the final mod agreement and the valuation used at mod decisioning to calculate the post-mod LTV.  Please provide the mod agreement and mod underwriting worksheet for Stewart to confirm.  Stewart received cram down order from BK Court.</t>
  </si>
  <si>
    <t xml:space="preserve">The modification was a cram down ordered by the bankruptcy court. Please see attached order. </t>
  </si>
  <si>
    <t>Stewart located the modification underwriting worksheet in LPS Imaging Desktop which included the value of $165,000 used at the time of mod decisioning.  Based on this value, the post-mod LTV is at 115%, meeting the protocol requirement</t>
  </si>
  <si>
    <t>Stewart located the modification underwriting worksheet in LPS Imaging Desktop which included the value of $101,600 used at the time of mod decisioning.  Based on this value, the post-mod LTV is at 115%, meeting the protocol requirement</t>
  </si>
  <si>
    <t>Stewart located the modification underwriting worksheet in LPS Imaging Desktop which included the value of $135,000 used at the time of mod decisioning.  Based on this value, the post-mod LTV is at 115%, meeting the protocol requirement</t>
  </si>
  <si>
    <t>Stewart located the Mod Evaluation worksheet with the BPO amount of $92,000 from the mod decisioning; Based on the BPO of $92,000 the post-mod LTV is at 115%, meeting the protocol requirement</t>
  </si>
  <si>
    <t xml:space="preserve">SPS to confirm value used at time of Mod Decisioning; unable to locate mod waterfall document in LPS Imaging, only located BPO from November 2014 with value of $193,000. Stewart received cram down order from BK Court. </t>
  </si>
  <si>
    <t>SPS to confirm value used at time of Mod Decisioning; unable to locate mod waterfall document in LPS Imaging, only located BPO from November 2014 with value of $242,000 which puts the post-mod LTV at 71%.  Stewart received cram down order from BK Court.</t>
  </si>
  <si>
    <t>The modification was a cram down ordered by the bankruptcy court. Please see attached order.</t>
  </si>
  <si>
    <t>Bid instructions advised to bid $89,054.72 plus unpaid legal fees and costs and any outstanding amounts required to be paid from proceeds; loan has MI, expecting 100% of total debt, however, actual bid amount was $88,958.26. Please confirm why bid instructions differed from actual amount bid.</t>
  </si>
  <si>
    <t>According to LPS, actual bid amount was $90,024.65, which was the bid amount plus unpaid legal fees and costs.  The figure in cell J6 in the amount of $88,958.26 was from a prior bid prepared for a prior sale, which was postponed.</t>
  </si>
  <si>
    <t>Bid instructions advised to bid $144,707.36 plus unpaid legal fees and costs and any outstanding amounts required to be paid from proceeds; total debt bid; however, actual bid amount was $143,894.70. Please confirm why bid instructions differed from actual amount bid</t>
  </si>
  <si>
    <t>According to LPS, actual bid amount was $145,728.96, which was the bid amount plus unpaid legal fees and costs.  The figure in cell J10 was from a prior bid prepared for a prior sale, which was postponed.</t>
  </si>
  <si>
    <t>Valuation amount passed to Stewart was $129,000.  Valuation amount on FCL bid worksheet is $123,000.00.  Based on this value, 80% of BPO would be $98,400; this matches the bid instructions provided.  Total amount of FCL bid was $102,699.64. Instructions advised to add unpaid legal fees and costs and this variance is within the $5,000 threshold to account for these fees</t>
  </si>
  <si>
    <t>Valuation amount passed to Stewart was $177,000.  Valuation amount on FCL bid worksheet is $179,000.00.  Based on this value, 80% of BPO would be $143,200; this matches the bid instructions provided.  Total amount of FCL bid was $140,116.02. Instructions advised to add unpaid legal fees and costs and this variance is within the $5,000 threshold to account for these fees</t>
  </si>
  <si>
    <t>Total debt bid. Total debt was less than 90% of BPO value. State law allows maximum bid amount of total debt.</t>
  </si>
  <si>
    <t>Total debt bid. Total debt was less than 90% of BPO value. State law allows maximum bid amount of total debt; bid instructions advised to bid up to $742,023.94 if competitive bidding occurrs; property was retained at $722,756.43</t>
  </si>
  <si>
    <t>Unable to determine; no foreclosure bid instructions located in LPS imaging desktop and no fcl bid or actual info passed to Stewart on this loan in the data file. MSP Simplicity indicates FCL Sale 3rd Party</t>
  </si>
  <si>
    <t>Property sold to a third party via probate process. Proceeds received 5/13/2015. There was no foreclosure sale.</t>
  </si>
  <si>
    <t>Property sold to a third party on 10/25/2012 while the file was still with the prior servicer. SPS file closed 5/6/2015.</t>
  </si>
  <si>
    <t xml:space="preserve">Property was sold at a tax sale 2/15/2015. </t>
  </si>
  <si>
    <t>Loan has MI; SPS is required to bid up to 100% of the total debt, otherwise a claim cannot be filed for the deficiency under the MI policy.</t>
  </si>
  <si>
    <t>Bid instructions match expected FCL Bid Amount based on 85% of BPO threshold, however, Stewart is unable to determine what the actual bid amount was at Foreclosure Sale; SPS to provide confirmation</t>
  </si>
  <si>
    <t xml:space="preserve">Sale results located in LPS state that the property sold for the servicer's bid amount of $131,665.00. </t>
  </si>
  <si>
    <t>FCL bid instructions in LPS Imaging show to bid $182,750.00 (85% of BPO) but actual bid amount received by Stewart in the data file shows $170,135.88.   Please confirm if this was the amount bid and the reason it was less than 85% of BPO.</t>
  </si>
  <si>
    <t xml:space="preserve">Sale results located in LPS state that the property sold for the servicer's bid amount of $184,947.39 ($182,750.00 plus outstanding attorney fees and costs). </t>
  </si>
  <si>
    <t>In Connecticut, if there is no equity in the property, a foreclosure sale does not occur. Instead, the judge orders that title vest directly into the name of the plaintiff without an auction taking place. The information in the system ($301,403.15) references the judgment amount.</t>
  </si>
  <si>
    <t>This file is not applicable as the property did not go to foreclosure sale. The property was liquidated through a chapter 13 bankruptcy trustee sale.  As a result, foreclosure was not required.</t>
  </si>
  <si>
    <t>This file is not applicable as the property went to sale while the loan was with Chase before the service transfer to SPS.  Upon referral, SPS discovered the previous foreclosure and obtained the 3rd party proceeds from the sale that took place prior to the transfer.</t>
  </si>
  <si>
    <t>BK filed 6/7/2013, loan boarded 8/1/2013 in BK status. Order lifting stay entered 9/4/2014, effective 9/18/2014.  SPS completed closing audit and removed hold on 9/25/2014. Per NMS requirements, SPS must complete a post BK audit which could take up to an additional 30 days after the stay is lifted to ensure we are able to proceed.</t>
  </si>
  <si>
    <r>
      <t xml:space="preserve">SPS to provide documentation of additional 146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Litigation Hold</t>
    </r>
  </si>
  <si>
    <r>
      <t xml:space="preserve">SPS to provide documentation of additional 68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Litigation Hold</t>
    </r>
  </si>
  <si>
    <t>BK filed 11/23/2007. Case closed 12/16/2014. SPS completed closing audit and removed hold on 12/17/2014. Per NMS requirements, SPS must complete a post BK audit which could take up to an additional 30 days after the closing to ensure we are able to proceed.</t>
  </si>
  <si>
    <t>BK filed 8/20/2012, loan boarded 8/1/2013 in BK status. Order lifting stay entered and effective 7/7/2014.  SPS completed closing audit and removed hold on 7/10/2014. Per NMS requirements, SPS must complete a post BK audit which could take up to an additional 30 days after the stay is lifted to ensure we are able to proceed.</t>
  </si>
  <si>
    <t>BK filed 1/3/2011, loan boarded 6/1/2013 in BK status. Order lifting stay entered and effective 4/8/2014.  SPS completed closing audit and removed hold on 4/28/2014. Per NMS requirements, SPS must complete a post BK audit which could take up to an additional 30 days after the stay is lifted to ensure we are able to proceed.</t>
  </si>
  <si>
    <r>
      <t xml:space="preserve">SPS to provide documentation of additional 295 days in delay calculated as allowable from what Stewart calculated (column W through AL). </t>
    </r>
    <r>
      <rPr>
        <sz val="11"/>
        <color rgb="FFFF0000"/>
        <rFont val="Calibri"/>
        <family val="2"/>
        <scheme val="minor"/>
      </rPr>
      <t>Stewart received Foreclosure Delay Report from SPS showing the hold days for Bankruptcy</t>
    </r>
  </si>
  <si>
    <t>BK filed 6/7/2013. Order lifting stay entered and relief effective 11/20/2014. SPS completed closing audit and removed hold on 12/9/2014. Per NMS requirements, SPS must complete a post BK audit which could take up to an additional 30 days after the stay is lifted to ensure we are able to proceed.</t>
  </si>
  <si>
    <t>BK filed 10/26/2011. Order lifting stay entered and relief effective 7/3/2014. SPS completed closing audit and removed hold on 7/22/2014. Per NMS requirements, SPS must complete a post BK audit which could take up to an additional 30 days after the stay is lifted to ensure we are able to proceed.</t>
  </si>
  <si>
    <r>
      <t>SPS to provide documentation of additional 72 days in delay calculated as allowable from what Stewart calculated (column W through AL).</t>
    </r>
    <r>
      <rPr>
        <sz val="11"/>
        <color rgb="FFFF0000"/>
        <rFont val="Calibri"/>
        <family val="2"/>
        <scheme val="minor"/>
      </rPr>
      <t xml:space="preserve"> Stewart received Foreclosure Delay Report from SPS showing the Actual Start and Actual End dates for the Litigation Hold</t>
    </r>
  </si>
  <si>
    <r>
      <t>SPS to provide documentation of additional 214 days in delay calculated as allowable from what Stewart calculated (column W through AL).</t>
    </r>
    <r>
      <rPr>
        <sz val="11"/>
        <color rgb="FFFF0000"/>
        <rFont val="Calibri"/>
        <family val="2"/>
        <scheme val="minor"/>
      </rPr>
      <t xml:space="preserve"> Stewart received Foreclosure Delay Report from SPS showing the hold days for Bankruptcy</t>
    </r>
  </si>
  <si>
    <t xml:space="preserve">BK filed 5/21/2013, prior to loan boarding with SPS. Case dismissed 12/8/2014. SPS completed closing audit and removed hold on 12/11/2014. Per NMS requirements, SPS must complete a post BK audit which could take up to an additional 30 days after the dismissal to ensure we are able to proceed. </t>
  </si>
  <si>
    <r>
      <t xml:space="preserve">SPS to provide documentation of additional 390 days in delay calculated as allowable from what Stewart calculated (column W through AL). </t>
    </r>
    <r>
      <rPr>
        <sz val="11"/>
        <color rgb="FFFF0000"/>
        <rFont val="Calibri"/>
        <family val="2"/>
        <scheme val="minor"/>
      </rPr>
      <t xml:space="preserve"> Stewart received Foreclosure Delay Report from SPS showing the hold days for Bankruptcy</t>
    </r>
  </si>
  <si>
    <t xml:space="preserve">BK filed 10/19/2011.  Case dismissed 10/08/2014.  SPS completed closing audit and removed hold on 10/10/2014. Per NMS requirements, SPS must complete a post BK audit which could take up to an additional 30 days after the dismissal to ensure we are able to proceed. </t>
  </si>
  <si>
    <r>
      <t xml:space="preserve">SPS to provide documentation of additional 72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Litigation Hold</t>
    </r>
  </si>
  <si>
    <t>Litigation commenced 10/27/2011, prior to the loan boarding with SPS, and was resolved 3/10/2014.</t>
  </si>
  <si>
    <t>BK filed 6/7/2013. Order lifting stay entered 5/28/2014.  SPS completed closing audit and removed hold on 6/9/2014. Per NMS requirements, SPS must complete a post BK audit which could take up to an additional 30 days after the stay is lifted to ensure we are able to proceed.</t>
  </si>
  <si>
    <t xml:space="preserve">Litigation commenced 1/7/2014-12/7/2014 (Summary Judgment obtained in our favor), &amp; moved back into LIT due to an appeal filed 1/22/2015-3/26/2015 (appeal dismissed). </t>
  </si>
  <si>
    <t>BK filed 9/13/2012. Order lifting stay entered 4/9/2014 and relief effective 4/23/2014. SPS completed closing audit and removed hold on 4/23/2014. Per NMS requirements, SPS must complete a post BK audit which could take up to an additional 30 days after the stay is lifted to ensure we are able to proceed.</t>
  </si>
  <si>
    <r>
      <t xml:space="preserve">SPS to provide documentation of additional 131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Probate Hold</t>
    </r>
  </si>
  <si>
    <t xml:space="preserve">Probate action initiated 5/7/2014 and was resolved 1/13/2015. </t>
  </si>
  <si>
    <r>
      <t xml:space="preserve">SPS to provide documentation of additional 190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Litigation Hold</t>
    </r>
  </si>
  <si>
    <t>BK filed 12/30/2011. Case discharged 4/11/2012 but  relief not effective until 4/22/2014 when the case was terminated. SPS completed closing audit and removed hold on 4/25/2014. Per NMS requirements, SPS must complete a post BK audit which could take up to an additional 30 days after the closing to ensure we are able to proceed.</t>
  </si>
  <si>
    <r>
      <t xml:space="preserve">SPS to provide documentation of additional 38 days in delay calculated as allowable from what Stewart calculated (column W through AL). </t>
    </r>
    <r>
      <rPr>
        <sz val="11"/>
        <color rgb="FFFF0000"/>
        <rFont val="Calibri"/>
        <family val="2"/>
        <scheme val="minor"/>
      </rPr>
      <t>Stewart received Foreclosure Delay Report from SPS showing the hold days for Bankruptcy</t>
    </r>
  </si>
  <si>
    <r>
      <t xml:space="preserve">SPS to provide documentation of additional 180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Litigation Hold</t>
    </r>
  </si>
  <si>
    <t>Litigation commenced 10/27/2014 and was resolved 4/28/2015.</t>
  </si>
  <si>
    <t xml:space="preserve">Litigation commenced 4/9/14 and was resolved 10/31/14 when the court signed order approving forelcosure. </t>
  </si>
  <si>
    <r>
      <t xml:space="preserve">SPS to provide documentation of additional 288 days in delay calculated as allowable from what Stewart calculated (column W through AL). </t>
    </r>
    <r>
      <rPr>
        <sz val="11"/>
        <color rgb="FFFF0000"/>
        <rFont val="Calibri"/>
        <family val="2"/>
        <scheme val="minor"/>
      </rPr>
      <t>Stewart received Foreclosure Delay Report from SPS showing the Actual Start and Actual End dates for the Probate Hold</t>
    </r>
  </si>
  <si>
    <t>BK filed 8/4/2010. Order lifting stay entered and relief effective 10/21/2014. SPS completed closing audit and removed hold on 12/1/2014. Per NMS requirements, SPS must complete a post BK audit which could take up to an additional 30 days after the stay is lifted to ensure we are able to proceed.</t>
  </si>
  <si>
    <r>
      <t xml:space="preserve">SPS to provide documentation of additional 168 days in delay calculated as allowable from what Stewart calculated (column W through AL). </t>
    </r>
    <r>
      <rPr>
        <sz val="11"/>
        <color rgb="FFFF0000"/>
        <rFont val="Calibri"/>
        <family val="2"/>
        <scheme val="minor"/>
      </rPr>
      <t>Stewart received Foreclosure Delay Report from SPS showing the hold days for Bankruptcy</t>
    </r>
  </si>
  <si>
    <t>BK filed 5/24/2013, prior to the loan boarding with SPS. Order lifting stay entered 4/22/2014 and relief effective 5/6/2014. SPS completed closing audit and removed hold on 8/21/2014. Per NMS requirements, SPS must complete a post BK audit which could take up to an additional 30 days after the stay is lifted to ensure we are able to proceed.</t>
  </si>
  <si>
    <r>
      <t xml:space="preserve">SPS to provide documentation of additional 294 days in delay calculated as allowable from what Stewart calculated (column W through AL). </t>
    </r>
    <r>
      <rPr>
        <sz val="11"/>
        <color rgb="FFFF0000"/>
        <rFont val="Calibri"/>
        <family val="2"/>
        <scheme val="minor"/>
      </rPr>
      <t>Stewart received Foreclosure Delay Report from SPS showing the hold days for Bankruptcy</t>
    </r>
  </si>
  <si>
    <t>SPS to provide documentation of additional 307 days in delay calculated as allowable from what Stewart calculated (column W through AL)</t>
  </si>
  <si>
    <t>SPS to provide documentation of additional 170 days in delay calculated as allowable from what Stewart calculated (column W through AL)</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</si>
  <si>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received Foreclosure Hold Report from SPS allowable hold dates as noted in the SPS Comment.</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</si>
  <si>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received Foreclosure Hold Report from SPS reflecting allowable hold dates as noted in the SPS Comment.</t>
  </si>
  <si>
    <t>SPS to provide documentation of additional 366 days in delay calculated as allowable from what Stewart calculated (column W through AL)</t>
  </si>
  <si>
    <t>Litigation commenced 8/4/2014 and was resolved 3/4/2015.</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</si>
  <si>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146 hold days allowable per SPS based on Litigation hold dates furnished by SPS exceeding FNMA allowable of 90 days</t>
  </si>
  <si>
    <t>SPS to provide documentation of additional 201 days in delay calculated as allowable from what Stewart calculated (column W through AL)</t>
  </si>
  <si>
    <t>SPS to provide documentation of additional 20 days in delay calculated as allowable from what Stewart calculated (column W through AL)</t>
  </si>
  <si>
    <t>BK filed 4/13/2014. Case discharged and relief effective 7/18/2014. SPS completed closing audit and removed hold on 7/23/2014. Per NMS requirements, SPS must complete a post BK audit which could take up to an additional 30 days after the closing to ensure we are able to proceed.</t>
  </si>
  <si>
    <t xml:space="preserve">Probate action commenced  5/30/2014 due to deceased borrower and is still pending. </t>
  </si>
  <si>
    <t>SPS to provide documentation of additional 24 days in delay calculated as allowable from what Stewart calculated (column W through AL)</t>
  </si>
  <si>
    <t>BK filed 5/27/2014. Case discharged and relief effective 9/2/2014. SPS completed closing audit and removed hold on 9/9/2014. Per NMS requirements, SPS must complete a post BK audit which could take up to an additional 30 days after the closing to ensure we are able to proceed.</t>
  </si>
  <si>
    <t>SPS to provide documentation of additional 123 days in delay calculated as allowable from what Stewart calculated (column W through AL)</t>
  </si>
  <si>
    <t>Litigation commenced 4/21/2014 and was resolved 11/20/2014 when the borrowers appeal was denied.</t>
  </si>
  <si>
    <t>SPS to provide documentation of additional 251 days in delay calculated as allowable from what Stewart calculated (column W through AL)</t>
  </si>
  <si>
    <t>SPS to provide documentation of additional 204 days in delay calculated as allowable from what Stewart calculated (column W through AL)</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</si>
  <si>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Per section 9(b)(1) of the Settlement Agreement, if the loan becomes REO or cures, the subservicing fee will revert to the base servicing fee.</t>
  </si>
  <si>
    <t xml:space="preserve">Property went to sale 2/19/2015. </t>
  </si>
  <si>
    <t>SPS to provide documentation of additional 67 days in delay calculated as allowable from what Stewart calculated (column W through AL)</t>
  </si>
  <si>
    <t>Property sold. Days should have stopped calculating as of sale date. Loan should not show as out of compliance because of completed sale.</t>
  </si>
  <si>
    <t>SPS to provide documentation of additional 108 days in delay calculated as allowable from what Stewart calculated (column W through AL)</t>
  </si>
  <si>
    <t>SPS to provide documentation of additional 320 days in delay calculated as allowable from what Stewart calculated (column W through AL)</t>
  </si>
  <si>
    <t>SPS to provide documentation of additional 162 days in delay calculated as allowable from what Stewart calculated (column W through AL)</t>
  </si>
  <si>
    <t xml:space="preserve">Litigation commenced 8/21/2014 and was resolved 4/29/2015 when case was dismissed. </t>
  </si>
  <si>
    <t xml:space="preserve">BK filed 12/18/2013.  Case dismissed 7/9/2014.  SPS completed closing audit and removed hold on 7/16/2014. Per NMS requirements, SPS must complete a post BK audit which could take up to an additional 30 days after the dismissal to ensure we are able to proceed. </t>
  </si>
  <si>
    <t>BK filed 6/7/2013, loan boarded 8/1/2013 in BK status. Order lifting stay entered 4/16/2014 and effective 4/30/2014.  SPS completed closing audit and removed hold on 5/2/2014. Per NMS requirements, SPS must complete a post BK audit which could take up to an additional 30 days after the stay is lifted to ensure we are able to proceed.</t>
  </si>
  <si>
    <t>SPS to provide documentation of additional 303 days in delay calculated as allowable from what Stewart calculated (column W through AL)</t>
  </si>
  <si>
    <t>SPS to provide documentation of additional 115 days in delay calculated as allowable from what Stewart calculated (column W through AL)</t>
  </si>
  <si>
    <t xml:space="preserve">Probate hold added 7/8/2014 due to deceased borrower and was closed 7/9/2014 when attorney recommended proceeding with a Texas Home Equity Application in lieu of non-judicial foreclosure. Probate re-commenced 8/4/2014 when attorney determined that a probate action must be completed before we could proceed with the Home Equity action. Probate is still pending. </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</si>
  <si>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111 hold days allowable per SPS based on BK hold dates furnished by SPS</t>
  </si>
  <si>
    <t>BK filed 6/11/2012, loan boarded 6/1/2013 in BK status. Order lifting stay entered and effective 5/28/2014.  SPS completed closing audit and removed hold on 6/10/2014. Per NMS requirements, SPS must complete a post BK audit which could take up to an additional 30 days after the stay is lifted to ensure we are able to proceed.</t>
  </si>
  <si>
    <t>SPS to provide documentation of additional 287 days in delay calculated as allowable from what Stewart calculated (column W through AL)</t>
  </si>
  <si>
    <t>SPS to provide documentation of additional 17 days in delay calculated as allowable from what Stewart calculated (column W through AL)</t>
  </si>
  <si>
    <t>SPS to provide documentation of additional 126 days in delay calculated as allowable from what Stewart calculated (column W through AL)</t>
  </si>
  <si>
    <t>SPS to provide documentation of additional 112 days in delay calculated as allowable from what Stewart calculated (column W through AL)</t>
  </si>
  <si>
    <t xml:space="preserve">BK filed 3/29/2014.  Case dismissed 11/14/2014.  SPS completed closing audit and removed hold on 11/19/2014. Per NMS requirements, SPS must complete a post BK audit which could take up to an additional 30 days after the dismissal to ensure we are able to proceed. Another BK filed 12/16/2014.  Order lifting stay entered and effective 2/10/2015.  SPS completed closing audit and removed hold on 2/16/2015. Per NMS requirements, SPS must complete a post BK audit which could take up to an additional 30 days after the stay is lifted to ensure we are able to proceed. </t>
  </si>
  <si>
    <t xml:space="preserve">Property went to sale 2/11/2015. </t>
  </si>
  <si>
    <t>SPS to provide documentation of additional 38 days in delay calculated as allowable from what Stewart calculated (column W through AL)</t>
  </si>
  <si>
    <t>SPS to provide documentation of additional 79 days in delay calculated as allowable from what Stewart calculated (column W through AL)</t>
  </si>
  <si>
    <t>Stewart's review indicates net days in FCL is in excess of state allowable but Servicing Fee reflects full amount; SPS to confirm if servicing fee should be reduced</t>
  </si>
  <si>
    <t>JPMMT ~ 2007-S2</t>
  </si>
  <si>
    <t>04/30/2015 - 6/30/2015</t>
  </si>
  <si>
    <t>Comments:</t>
  </si>
  <si>
    <t>U.S. Bank N.A., as Trustee f/b/o holders of Structured Asset Mortgage Investments II Inc., Bear Stearns ALT-A Trust, Mortgage Pass-Through Certificates, Series 2006-3  </t>
  </si>
  <si>
    <t xml:space="preserve">Vendor error regarding correct occupancy status. Vendor understood the property to be occupied but was in fact vacant.  SPS has addressed the issue with the vendor.  </t>
  </si>
  <si>
    <t>Wilmington Trust, NA, successor trustee to Citibank, N.A., as Trustee f/b/o holders of Structured Asset Mortgage Investments II Inc., Bear Stearns ALT-A Trust 2006-8, Mortgage Pass-Through Certificates, Series 2006-8  </t>
  </si>
  <si>
    <t>Not required for subject.</t>
  </si>
  <si>
    <t>U.S. Bank, N.A., successor trustee to LaSalle Bank National Association, on behalf of the holders of Bear Stearns Asset Backed Securities I Trust 2006-HE9, Asset-Backed Certificates Series 2006-HE9  </t>
  </si>
  <si>
    <t>Deutsche Bank National Trust Company, as Trustee, on behalf of the holders of the J.P. Morgan Mortgage Acquisition Trust 2007-CH1 Asset Backed Pass-Through Certificates, Series 2007-CH1  </t>
  </si>
  <si>
    <t xml:space="preserve">U.S. Bank N.A. as trustee, on behalf of the holders of the J.P. Morgan Mortgage Acquisition Trust 2006-CH1 Asset Backed Pass-Through Certificates, Series 2006-CH1 </t>
  </si>
  <si>
    <t>No repairs required/completed.</t>
  </si>
  <si>
    <t>Wells Fargo Bank, National Association, as Trustee for Structured Asset Mortgage Investments II Inc., GreenPoint Mortgage Funding Trust 2005-AR4, Mortgage Pass-Through Certificates, Series 2005-AR4  </t>
  </si>
  <si>
    <t>Wells Fargo Bank, National Association, as Trustee for Structured Asset Mortgage Investments II Inc., GreenPoint Mortgage Funding Trust 2006-AR3, Mortgage Pass-Through Certificates, Series 2006-AR3  </t>
  </si>
  <si>
    <t>U.S. Bank N.A., as trustee, on behalf of the holders, of the J.P. Morgan Mortgage Acquisition Trust 2006-WMC4 Asset Backed Pass-Through Certificates, Series 2006-WMC4  </t>
  </si>
  <si>
    <t>U.S. Bank NA, as successor trustee to Bank of America NA, successor in interest to LaSalle Bank NA, as trustee on behalf of the registered holders of Bear Stearns Asset Backed Securities I LLC, Asset-Backed Certificates, Series 2006-EC2  </t>
  </si>
  <si>
    <t>Only registration is required.</t>
  </si>
  <si>
    <t>No repairs needed/completed.</t>
  </si>
  <si>
    <t>The Bank of New York Mellon, f/k/a The Bank of New York, as successor-in-interest to JPMorgan Chase Bank, N.A., as Trustee for Structured Asset Mortgage Investments II Inc., Bear Stearns ALT-A Trust, Mortgage Pass-Through Certificates, Series 2005-2  </t>
  </si>
  <si>
    <t>No invoices received before receipt by subservicer.</t>
  </si>
  <si>
    <t>U.S. Bank, N.A., successor trustee to LaSalle Bank National Association, on behalf of the holders of Bear Stearns Asset Backed Securities I Trust 2007-HE1, Asset-Backed Certificates Series 2007-HE1  </t>
  </si>
  <si>
    <t>U.S. Bank N.A., as trustee, on behalf of the holders of the J.P. Morgan Mortgage Acquisition Corp. 2006-WMC1 Asset Backed Pass-Through Certificates, Series 2006-WMC1  </t>
  </si>
  <si>
    <t>Not required for subject property.</t>
  </si>
  <si>
    <t>HSBC Bank USA, National Association, as trustee, for the holders of the J.P. Morgan Alternative Loan Trust 2006-A5 Mortgage Pass-Through Certificates  </t>
  </si>
  <si>
    <t xml:space="preserve">Per SPS and confirmed by Chase, all property inspectionb reports are not required to be on file.  </t>
  </si>
  <si>
    <t xml:space="preserve">U.S. Bank N.A., as trustee, on behalf of the holders of the J.P. Morgan Mortgage Acquisition Trust 2006-NC2 Asset Backed Pass-Through Certificates, Series 2006-NC2 </t>
  </si>
  <si>
    <t>The MLS sheet uploaded for the subject does not contain the arm's length verbiage and Buyer's Acknowledgement was not completed.</t>
  </si>
  <si>
    <t>The Bank of New York Mellon, fka, The Bank of New York, as successor in interest to JPMorgan Chase Bank, N.A., as Trustee for GreenPoint MTA Trust 2005-AR1, Mortgage Pass-Through Certificates, Series 2005-AR1  </t>
  </si>
  <si>
    <t>Recorded deeds reflect LLC rather than trust.  Confirmed by SPS legal that the vesting would not create an issue.
Simplicity reflects: U.S. Bank, N.A., successor trustee to LaSalle Bank National Association, on behalf of the holders of Bear Stearns Asset Backed Securities I Trust 2006-HE2, Asset-Backed Certificates Series 2006-HE2  </t>
  </si>
  <si>
    <t>Buyer's acknowledgement on file.</t>
  </si>
  <si>
    <t>The Bank of New York Mellon, f/k/a The Bank of New York, as Trustee for Bear Stearns Asset Backed Securities Trust 2007-1, Asset-Backed Certificates, Series 2007-1  </t>
  </si>
  <si>
    <t>Registration received.  De-Registration not required.</t>
  </si>
  <si>
    <t xml:space="preserve">The Bank of New York Mellon (f/k/a The Bank of New York), successor to JPMorgan Chase Bank, N.A., in trust for registered holders of Bear Stearns Asset Backed Securities 2006-2, Asset-Backed Certificates, Series 2006-2 </t>
  </si>
  <si>
    <t>Y es</t>
  </si>
  <si>
    <t>The de-registration has been requested of the city (Oakland) and they are aware that the property has been re-conveyed.  SPS continues to work with the city to ensure the de-registration is completed.</t>
  </si>
  <si>
    <t>Full appraisal uploaded by SPS with monthly documentation.</t>
  </si>
  <si>
    <t>Wells Fargo Bank, N.A. as Trustee f/b/o holders of Structured Asset Mortgage Investments II Inc., Structured Asset Mortgage Investments II Trust 2007-AR4, Mortgage Pass-Through Certificates, Series 2007-AR4  </t>
  </si>
  <si>
    <t>The Bank of New York Mellon, fka, The Bank of New York, as successor in interest to JPMorgan Chase Bank, N.A., as Trustee for Structured Asset Mortgage Investments II Trust 2006-AR4, Mortgage Pass-Through Certificates, Series, 2006-AR4  </t>
  </si>
  <si>
    <t>Deutsche Bank National Trust Company, as Trustee, on behalf of the holders of the J.P. Morgan Mortgage Acquisition Trust 2007-CH2 Asset Backed Pass-Through Certificates, Series 2007-CH2  </t>
  </si>
  <si>
    <t>U.S. Bank N.A. as trustee, on behalf of the holders of the J.P. Morgan Mortgage Acquisition Trust 2006-CH1 Asset Backed Pass-Through Certificates, Series 2006-CH1</t>
  </si>
  <si>
    <t>U.S. Bank N.A., as trustee, on behalf of the holders of the J.P. Morgan Alternative Loan Trust 2007-A2 Mortgage Pass-Through Certificates  </t>
  </si>
  <si>
    <t>Compensatory Fee Timeline Summary by State - as of 6/30/2015</t>
  </si>
  <si>
    <t>Foreclosure Bid Summary Reporting - 4/30/2015 - 6/30/2015</t>
  </si>
  <si>
    <t>REO Improvement Policy - Q2 2015 Total</t>
  </si>
  <si>
    <t>FCL Bid Protocol Policy - Q2 2015Total</t>
  </si>
  <si>
    <t>Mod w/Prin Forgiveness - Q2 2015 Total</t>
  </si>
  <si>
    <t>Comp Fee Timeline Review - Q2 2015 Total</t>
  </si>
  <si>
    <t>Comp Fee Timeline Review - Q2 2015 Total - Servicing Fee Difference</t>
  </si>
</sst>
</file>

<file path=xl/styles.xml><?xml version="1.0" encoding="utf-8"?>
<styleSheet xmlns="http://schemas.openxmlformats.org/spreadsheetml/2006/main">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mmm\ yyyy\ &quot;Exceptions - Non Compliant&quot;"/>
    <numFmt numFmtId="165" formatCode="mmm\ yyyy\ &quot;Exceptions - Unable To Determine&quot;"/>
    <numFmt numFmtId="166" formatCode="&quot;$&quot;#,##0"/>
    <numFmt numFmtId="167" formatCode="#,##0\ ;\-#,##0;\-\ ;"/>
    <numFmt numFmtId="168" formatCode="&quot;$&quot;#,##0.00"/>
    <numFmt numFmtId="169" formatCode="0.0%"/>
    <numFmt numFmtId="170" formatCode="mmm\-yyyy\ &quot;Exceptions - Non Compliant&quot;"/>
    <numFmt numFmtId="171" formatCode="mmm\-yyyy\ &quot;Exceptions - Unable to Determine&quot;"/>
    <numFmt numFmtId="172" formatCode="[$-10409]#,##0;\(#,##0\)"/>
    <numFmt numFmtId="173" formatCode="00########"/>
    <numFmt numFmtId="174" formatCode="00############"/>
    <numFmt numFmtId="175" formatCode="00###########"/>
    <numFmt numFmtId="176" formatCode="[$-10409]m/d/yyyy"/>
    <numFmt numFmtId="177" formatCode="[$-10409]0.00%"/>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9"/>
      <color theme="1"/>
      <name val="Calibri"/>
      <family val="2"/>
      <scheme val="minor"/>
    </font>
    <font>
      <b/>
      <sz val="14"/>
      <color theme="1"/>
      <name val="Calibri"/>
      <family val="2"/>
      <scheme val="minor"/>
    </font>
    <font>
      <sz val="10"/>
      <name val="Arial"/>
      <family val="2"/>
    </font>
    <font>
      <sz val="11"/>
      <color rgb="FF000000"/>
      <name val="Calibri"/>
      <family val="2"/>
      <scheme val="minor"/>
    </font>
    <font>
      <b/>
      <sz val="14"/>
      <color rgb="FF000000"/>
      <name val="Calibri"/>
      <family val="2"/>
    </font>
    <font>
      <sz val="11"/>
      <name val="Calibri"/>
      <family val="2"/>
    </font>
    <font>
      <b/>
      <sz val="10"/>
      <color rgb="FFFFFFFF"/>
      <name val="Calibri"/>
      <family val="2"/>
    </font>
    <font>
      <sz val="10"/>
      <color rgb="FF000000"/>
      <name val="Calibri"/>
      <family val="2"/>
    </font>
    <font>
      <sz val="10"/>
      <name val="Calibri"/>
      <family val="2"/>
    </font>
    <font>
      <b/>
      <sz val="10"/>
      <color rgb="FF000000"/>
      <name val="Calibri"/>
      <family val="2"/>
    </font>
    <font>
      <b/>
      <sz val="10"/>
      <name val="Calibri"/>
      <family val="2"/>
    </font>
    <font>
      <sz val="10"/>
      <color theme="1"/>
      <name val="Arial"/>
      <family val="2"/>
    </font>
    <font>
      <sz val="10.5"/>
      <color theme="1"/>
      <name val="Calibri"/>
      <family val="2"/>
      <scheme val="minor"/>
    </font>
    <font>
      <sz val="11"/>
      <name val="Calibri"/>
      <family val="2"/>
      <scheme val="minor"/>
    </font>
    <font>
      <sz val="11"/>
      <color rgb="FFFF0000"/>
      <name val="Calibri"/>
      <family val="2"/>
      <scheme val="minor"/>
    </font>
    <font>
      <b/>
      <sz val="10"/>
      <color theme="0"/>
      <name val="Calibri"/>
      <family val="2"/>
    </font>
    <font>
      <sz val="10"/>
      <color theme="0"/>
      <name val="Calibri"/>
      <family val="2"/>
    </font>
  </fonts>
  <fills count="19">
    <fill>
      <patternFill patternType="none"/>
    </fill>
    <fill>
      <patternFill patternType="gray125"/>
    </fill>
    <fill>
      <patternFill patternType="solid">
        <fgColor theme="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theme="3"/>
        <bgColor rgb="FFF7964B"/>
      </patternFill>
    </fill>
    <fill>
      <patternFill patternType="solid">
        <fgColor rgb="FF2E8B57"/>
        <bgColor rgb="FF2E8B57"/>
      </patternFill>
    </fill>
    <fill>
      <patternFill patternType="solid">
        <fgColor rgb="FFB22222"/>
        <bgColor rgb="FFB22222"/>
      </patternFill>
    </fill>
    <fill>
      <patternFill patternType="solid">
        <fgColor rgb="FF808080"/>
        <bgColor rgb="FF808080"/>
      </patternFill>
    </fill>
    <fill>
      <patternFill patternType="solid">
        <fgColor rgb="FF191970"/>
        <bgColor rgb="FF191970"/>
      </patternFill>
    </fill>
    <fill>
      <patternFill patternType="solid">
        <fgColor theme="0" tint="-0.14999847407452621"/>
        <bgColor rgb="FFB22222"/>
      </patternFill>
    </fill>
    <fill>
      <patternFill patternType="solid">
        <fgColor theme="3"/>
        <bgColor rgb="FFF79646"/>
      </patternFill>
    </fill>
    <fill>
      <patternFill patternType="solid">
        <fgColor theme="0" tint="-0.14999847407452621"/>
        <bgColor indexed="64"/>
      </patternFill>
    </fill>
    <fill>
      <patternFill patternType="solid">
        <fgColor theme="1" tint="0.499984740745262"/>
        <bgColor rgb="FFF7964B"/>
      </patternFill>
    </fill>
    <fill>
      <patternFill patternType="solid">
        <fgColor rgb="FF92D050"/>
        <bgColor indexed="64"/>
      </patternFill>
    </fill>
    <fill>
      <patternFill patternType="solid">
        <fgColor rgb="FFFFFF00"/>
        <bgColor indexed="64"/>
      </patternFill>
    </fill>
  </fills>
  <borders count="6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right/>
      <top/>
      <bottom style="thin">
        <color rgb="FFD3D3D3"/>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style="thin">
        <color rgb="FFD3D3D3"/>
      </left>
      <right/>
      <top/>
      <bottom style="thin">
        <color rgb="FFD3D3D3"/>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 fillId="0" borderId="0"/>
    <xf numFmtId="0" fontId="11" fillId="0" borderId="0"/>
    <xf numFmtId="9" fontId="1" fillId="0" borderId="0" applyFont="0" applyFill="0" applyBorder="0" applyAlignment="0" applyProtection="0"/>
    <xf numFmtId="0" fontId="19" fillId="0" borderId="0"/>
    <xf numFmtId="0" fontId="19" fillId="0" borderId="0"/>
  </cellStyleXfs>
  <cellXfs count="437">
    <xf numFmtId="0" fontId="0" fillId="0" borderId="0" xfId="0"/>
    <xf numFmtId="3" fontId="0" fillId="0" borderId="11" xfId="0" applyNumberFormat="1" applyBorder="1" applyAlignment="1">
      <alignment horizontal="center" vertical="center"/>
    </xf>
    <xf numFmtId="0" fontId="0" fillId="0" borderId="0" xfId="0" applyAlignment="1">
      <alignment horizontal="center"/>
    </xf>
    <xf numFmtId="0" fontId="3" fillId="3" borderId="11" xfId="0" applyFont="1" applyFill="1" applyBorder="1" applyAlignment="1">
      <alignment horizontal="center" vertical="center" wrapText="1"/>
    </xf>
    <xf numFmtId="0" fontId="0" fillId="0" borderId="0" xfId="0" quotePrefix="1" applyAlignment="1">
      <alignment horizontal="center"/>
    </xf>
    <xf numFmtId="4" fontId="0" fillId="0" borderId="0" xfId="0" applyNumberFormat="1" applyAlignment="1">
      <alignment horizontal="center"/>
    </xf>
    <xf numFmtId="14" fontId="0" fillId="0" borderId="0" xfId="0" applyNumberFormat="1" applyAlignment="1">
      <alignment horizontal="center"/>
    </xf>
    <xf numFmtId="0" fontId="5" fillId="0" borderId="10" xfId="0" applyFont="1" applyBorder="1" applyAlignment="1">
      <alignment horizontal="center"/>
    </xf>
    <xf numFmtId="1" fontId="5" fillId="0" borderId="10" xfId="0" applyNumberFormat="1" applyFont="1" applyBorder="1" applyAlignment="1">
      <alignment horizontal="center"/>
    </xf>
    <xf numFmtId="0" fontId="5" fillId="0" borderId="11" xfId="0" applyFont="1" applyFill="1" applyBorder="1" applyAlignment="1">
      <alignment horizontal="center"/>
    </xf>
    <xf numFmtId="1" fontId="5" fillId="0" borderId="10" xfId="0" applyNumberFormat="1" applyFont="1" applyFill="1" applyBorder="1" applyAlignment="1">
      <alignment horizontal="center"/>
    </xf>
    <xf numFmtId="3" fontId="7" fillId="3" borderId="15" xfId="0" applyNumberFormat="1" applyFont="1" applyFill="1" applyBorder="1" applyAlignment="1">
      <alignment horizontal="center"/>
    </xf>
    <xf numFmtId="17" fontId="0" fillId="0" borderId="0" xfId="0" applyNumberFormat="1"/>
    <xf numFmtId="0" fontId="3" fillId="0" borderId="0" xfId="0" applyFont="1"/>
    <xf numFmtId="3" fontId="0" fillId="0" borderId="11" xfId="0" applyNumberFormat="1"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4" fillId="3" borderId="14" xfId="0" applyFont="1" applyFill="1" applyBorder="1" applyAlignment="1">
      <alignment horizontal="center"/>
    </xf>
    <xf numFmtId="3" fontId="3" fillId="4" borderId="25" xfId="0" applyNumberFormat="1" applyFont="1" applyFill="1" applyBorder="1" applyAlignment="1">
      <alignment horizontal="center"/>
    </xf>
    <xf numFmtId="3" fontId="0" fillId="0" borderId="22" xfId="0" applyNumberFormat="1"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5" fillId="0" borderId="14" xfId="0" applyFont="1" applyBorder="1" applyAlignment="1">
      <alignment horizontal="center"/>
    </xf>
    <xf numFmtId="0" fontId="5" fillId="0" borderId="29" xfId="0" applyFont="1" applyBorder="1"/>
    <xf numFmtId="14" fontId="0" fillId="0" borderId="11" xfId="0" applyNumberFormat="1" applyBorder="1" applyAlignment="1">
      <alignment horizontal="center"/>
    </xf>
    <xf numFmtId="0" fontId="0" fillId="0" borderId="11" xfId="0" quotePrefix="1" applyBorder="1" applyAlignment="1">
      <alignment horizontal="center"/>
    </xf>
    <xf numFmtId="14" fontId="3" fillId="3" borderId="11" xfId="0" applyNumberFormat="1" applyFont="1" applyFill="1" applyBorder="1" applyAlignment="1">
      <alignment horizontal="center" vertical="center" wrapText="1"/>
    </xf>
    <xf numFmtId="166" fontId="0" fillId="0" borderId="11" xfId="0" applyNumberFormat="1" applyBorder="1" applyAlignment="1">
      <alignment horizontal="center"/>
    </xf>
    <xf numFmtId="166" fontId="0" fillId="0" borderId="11" xfId="0" applyNumberFormat="1" applyBorder="1"/>
    <xf numFmtId="0" fontId="6" fillId="2" borderId="11" xfId="0" applyFont="1" applyFill="1" applyBorder="1" applyAlignment="1">
      <alignment horizontal="center" vertical="center" wrapText="1"/>
    </xf>
    <xf numFmtId="0" fontId="5" fillId="6" borderId="11" xfId="0" applyFont="1" applyFill="1" applyBorder="1" applyAlignment="1">
      <alignment horizontal="center" wrapText="1"/>
    </xf>
    <xf numFmtId="167" fontId="5" fillId="6" borderId="11" xfId="2" applyNumberFormat="1" applyFont="1" applyFill="1" applyBorder="1" applyAlignment="1">
      <alignment horizontal="center" wrapText="1"/>
    </xf>
    <xf numFmtId="7" fontId="5" fillId="6" borderId="11" xfId="3" applyNumberFormat="1" applyFont="1" applyFill="1" applyBorder="1" applyAlignment="1">
      <alignment horizontal="center" wrapText="1"/>
    </xf>
    <xf numFmtId="3" fontId="5" fillId="6" borderId="11" xfId="2" applyNumberFormat="1" applyFont="1" applyFill="1" applyBorder="1" applyAlignment="1">
      <alignment horizont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2" xfId="0" applyFont="1" applyFill="1" applyBorder="1" applyAlignment="1">
      <alignment horizontal="center" vertical="center" wrapText="1"/>
    </xf>
    <xf numFmtId="168" fontId="0" fillId="0" borderId="11" xfId="0" applyNumberFormat="1" applyBorder="1" applyAlignment="1">
      <alignment horizontal="center"/>
    </xf>
    <xf numFmtId="169" fontId="5" fillId="0" borderId="10" xfId="0" applyNumberFormat="1" applyFont="1" applyBorder="1" applyAlignment="1">
      <alignment horizontal="center"/>
    </xf>
    <xf numFmtId="169" fontId="5" fillId="0" borderId="12" xfId="0" applyNumberFormat="1" applyFont="1" applyBorder="1" applyAlignment="1">
      <alignment horizontal="center"/>
    </xf>
    <xf numFmtId="169" fontId="0" fillId="0" borderId="11" xfId="0" applyNumberFormat="1" applyBorder="1" applyAlignment="1">
      <alignment horizontal="center"/>
    </xf>
    <xf numFmtId="169" fontId="0" fillId="0" borderId="4" xfId="0" applyNumberFormat="1" applyBorder="1" applyAlignment="1">
      <alignment horizontal="center"/>
    </xf>
    <xf numFmtId="164" fontId="2" fillId="0" borderId="0" xfId="0" applyNumberFormat="1" applyFont="1" applyFill="1" applyBorder="1" applyAlignment="1">
      <alignment wrapText="1"/>
    </xf>
    <xf numFmtId="0" fontId="0" fillId="0" borderId="0" xfId="0"/>
    <xf numFmtId="17" fontId="0" fillId="0" borderId="0" xfId="0" applyNumberFormat="1"/>
    <xf numFmtId="3" fontId="0" fillId="0" borderId="35" xfId="0" applyNumberFormat="1" applyBorder="1" applyAlignment="1">
      <alignment horizontal="center" vertical="center"/>
    </xf>
    <xf numFmtId="0" fontId="0" fillId="0" borderId="0" xfId="0"/>
    <xf numFmtId="0" fontId="3" fillId="3" borderId="11" xfId="0" applyFont="1" applyFill="1" applyBorder="1" applyAlignment="1">
      <alignment horizontal="center" vertical="center" wrapText="1"/>
    </xf>
    <xf numFmtId="0" fontId="0" fillId="0" borderId="11" xfId="0" quotePrefix="1" applyBorder="1" applyAlignment="1">
      <alignment horizontal="center"/>
    </xf>
    <xf numFmtId="0" fontId="0" fillId="0" borderId="11" xfId="0" applyBorder="1" applyAlignment="1">
      <alignment horizontal="center"/>
    </xf>
    <xf numFmtId="0" fontId="5" fillId="0" borderId="11" xfId="0" applyFont="1" applyBorder="1" applyAlignment="1">
      <alignment horizontal="center"/>
    </xf>
    <xf numFmtId="0" fontId="5" fillId="0" borderId="21" xfId="0" applyFont="1" applyBorder="1" applyAlignment="1">
      <alignment horizontal="center"/>
    </xf>
    <xf numFmtId="8" fontId="0" fillId="0" borderId="11" xfId="0" applyNumberFormat="1" applyBorder="1" applyAlignment="1">
      <alignment horizontal="center"/>
    </xf>
    <xf numFmtId="14" fontId="0" fillId="0" borderId="11" xfId="0" applyNumberFormat="1" applyBorder="1" applyAlignment="1">
      <alignment horizontal="center"/>
    </xf>
    <xf numFmtId="10" fontId="0" fillId="0" borderId="11" xfId="1" applyNumberFormat="1" applyFont="1" applyBorder="1" applyAlignment="1">
      <alignment horizontal="center"/>
    </xf>
    <xf numFmtId="0" fontId="0" fillId="0" borderId="0" xfId="0"/>
    <xf numFmtId="0" fontId="0" fillId="0" borderId="0" xfId="0"/>
    <xf numFmtId="0" fontId="0" fillId="0" borderId="0" xfId="0"/>
    <xf numFmtId="14" fontId="0" fillId="0" borderId="0" xfId="0" applyNumberFormat="1"/>
    <xf numFmtId="3" fontId="4" fillId="3" borderId="25" xfId="0" applyNumberFormat="1" applyFont="1" applyFill="1" applyBorder="1" applyAlignment="1">
      <alignment horizontal="center"/>
    </xf>
    <xf numFmtId="3" fontId="0" fillId="0" borderId="26" xfId="0" applyNumberFormat="1" applyBorder="1" applyAlignment="1">
      <alignment horizontal="center" vertical="center"/>
    </xf>
    <xf numFmtId="168" fontId="0" fillId="0" borderId="0" xfId="0" applyNumberFormat="1"/>
    <xf numFmtId="168" fontId="3" fillId="3" borderId="11" xfId="0" applyNumberFormat="1" applyFont="1" applyFill="1" applyBorder="1" applyAlignment="1">
      <alignment horizontal="center" vertical="center" wrapText="1"/>
    </xf>
    <xf numFmtId="0" fontId="3" fillId="3" borderId="38" xfId="0" applyFont="1" applyFill="1" applyBorder="1" applyAlignment="1">
      <alignment horizontal="center" vertical="center" wrapText="1"/>
    </xf>
    <xf numFmtId="0" fontId="13" fillId="0" borderId="0" xfId="7" applyFont="1" applyFill="1" applyBorder="1"/>
    <xf numFmtId="0" fontId="12" fillId="0" borderId="0" xfId="7" applyNumberFormat="1" applyFont="1" applyFill="1" applyBorder="1" applyAlignment="1">
      <alignment wrapText="1" readingOrder="1"/>
    </xf>
    <xf numFmtId="0" fontId="14" fillId="8" borderId="11" xfId="7" applyNumberFormat="1" applyFont="1" applyFill="1" applyBorder="1" applyAlignment="1">
      <alignment horizontal="center" vertical="center" wrapText="1" readingOrder="1"/>
    </xf>
    <xf numFmtId="0" fontId="15" fillId="0" borderId="11" xfId="7" applyNumberFormat="1" applyFont="1" applyFill="1" applyBorder="1" applyAlignment="1">
      <alignment horizontal="center" vertical="center" wrapText="1" readingOrder="1"/>
    </xf>
    <xf numFmtId="0" fontId="16" fillId="0" borderId="0" xfId="7" applyFont="1" applyFill="1" applyBorder="1"/>
    <xf numFmtId="0" fontId="7" fillId="3"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4" xfId="0" applyFont="1" applyFill="1" applyBorder="1" applyAlignment="1">
      <alignment horizontal="center" vertical="center" wrapText="1"/>
    </xf>
    <xf numFmtId="14" fontId="2" fillId="2" borderId="9" xfId="0" applyNumberFormat="1" applyFont="1" applyFill="1" applyBorder="1" applyAlignment="1">
      <alignment horizontal="center" vertical="center"/>
    </xf>
    <xf numFmtId="8" fontId="0" fillId="0" borderId="11" xfId="0" applyNumberFormat="1" applyFill="1" applyBorder="1" applyAlignment="1">
      <alignment horizontal="center"/>
    </xf>
    <xf numFmtId="14" fontId="6" fillId="2" borderId="9" xfId="0" applyNumberFormat="1" applyFont="1" applyFill="1" applyBorder="1" applyAlignment="1">
      <alignment horizontal="center"/>
    </xf>
    <xf numFmtId="14" fontId="6" fillId="2" borderId="34" xfId="0" applyNumberFormat="1" applyFont="1" applyFill="1" applyBorder="1" applyAlignment="1">
      <alignment horizontal="center"/>
    </xf>
    <xf numFmtId="0" fontId="3" fillId="3" borderId="13" xfId="0" applyFont="1" applyFill="1" applyBorder="1" applyAlignment="1">
      <alignment horizontal="center" vertical="center" wrapText="1"/>
    </xf>
    <xf numFmtId="14" fontId="2" fillId="2" borderId="34" xfId="0" applyNumberFormat="1" applyFont="1" applyFill="1" applyBorder="1" applyAlignment="1">
      <alignment horizontal="center" vertical="center"/>
    </xf>
    <xf numFmtId="0" fontId="0" fillId="0" borderId="12" xfId="0" applyBorder="1"/>
    <xf numFmtId="3" fontId="0" fillId="0" borderId="42" xfId="0" applyNumberFormat="1" applyBorder="1" applyAlignment="1">
      <alignment horizontal="center" vertical="center"/>
    </xf>
    <xf numFmtId="169" fontId="0" fillId="0" borderId="10" xfId="1" applyNumberFormat="1" applyFont="1" applyBorder="1" applyAlignment="1">
      <alignment horizontal="center" vertical="center"/>
    </xf>
    <xf numFmtId="169" fontId="0" fillId="0" borderId="42" xfId="1" applyNumberFormat="1" applyFont="1" applyBorder="1" applyAlignment="1">
      <alignment horizontal="center" vertical="center"/>
    </xf>
    <xf numFmtId="3" fontId="0" fillId="0" borderId="44" xfId="0" applyNumberFormat="1" applyBorder="1" applyAlignment="1">
      <alignment horizontal="center" vertical="center"/>
    </xf>
    <xf numFmtId="3" fontId="0" fillId="0" borderId="45" xfId="0" applyNumberFormat="1" applyBorder="1" applyAlignment="1">
      <alignment horizontal="center" vertical="center"/>
    </xf>
    <xf numFmtId="169" fontId="0" fillId="0" borderId="47" xfId="1" applyNumberFormat="1" applyFont="1"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169" fontId="5" fillId="0" borderId="33" xfId="1" applyNumberFormat="1" applyFont="1" applyFill="1" applyBorder="1" applyAlignment="1">
      <alignment horizontal="center"/>
    </xf>
    <xf numFmtId="169" fontId="5" fillId="0" borderId="11" xfId="1" applyNumberFormat="1" applyFont="1" applyFill="1" applyBorder="1" applyAlignment="1">
      <alignment horizontal="center"/>
    </xf>
    <xf numFmtId="1" fontId="5" fillId="0" borderId="3" xfId="0" applyNumberFormat="1" applyFont="1" applyBorder="1" applyAlignment="1">
      <alignment horizontal="center"/>
    </xf>
    <xf numFmtId="0" fontId="5" fillId="0" borderId="4" xfId="0" applyFont="1" applyFill="1" applyBorder="1" applyAlignment="1">
      <alignment horizontal="center"/>
    </xf>
    <xf numFmtId="169" fontId="5" fillId="0" borderId="4" xfId="1" applyNumberFormat="1" applyFont="1" applyFill="1" applyBorder="1" applyAlignment="1">
      <alignment horizontal="center"/>
    </xf>
    <xf numFmtId="0" fontId="7" fillId="3" borderId="15" xfId="0" applyFont="1" applyFill="1" applyBorder="1" applyAlignment="1">
      <alignment horizontal="center" vertical="center" wrapText="1"/>
    </xf>
    <xf numFmtId="0" fontId="5" fillId="0" borderId="47" xfId="0" applyFont="1" applyBorder="1" applyAlignment="1">
      <alignment horizontal="center"/>
    </xf>
    <xf numFmtId="169" fontId="5" fillId="0" borderId="11" xfId="1" applyNumberFormat="1" applyFont="1" applyBorder="1" applyAlignment="1">
      <alignment horizontal="center"/>
    </xf>
    <xf numFmtId="1" fontId="5" fillId="0" borderId="3" xfId="0" applyNumberFormat="1" applyFont="1" applyFill="1" applyBorder="1" applyAlignment="1">
      <alignment horizontal="center"/>
    </xf>
    <xf numFmtId="0" fontId="5" fillId="0" borderId="4" xfId="0" applyFont="1" applyBorder="1" applyAlignment="1">
      <alignment horizontal="center"/>
    </xf>
    <xf numFmtId="169" fontId="5" fillId="0" borderId="4" xfId="1" applyNumberFormat="1" applyFont="1" applyBorder="1" applyAlignment="1">
      <alignment horizontal="center"/>
    </xf>
    <xf numFmtId="169" fontId="5" fillId="0" borderId="32" xfId="1" applyNumberFormat="1" applyFont="1" applyBorder="1" applyAlignment="1">
      <alignment horizontal="center"/>
    </xf>
    <xf numFmtId="169" fontId="5" fillId="0" borderId="20" xfId="1" applyNumberFormat="1" applyFont="1" applyBorder="1" applyAlignment="1">
      <alignment horizontal="center"/>
    </xf>
    <xf numFmtId="1" fontId="5" fillId="0" borderId="42" xfId="0" applyNumberFormat="1" applyFont="1" applyBorder="1" applyAlignment="1">
      <alignment horizontal="center"/>
    </xf>
    <xf numFmtId="0" fontId="5" fillId="0" borderId="26" xfId="0" applyFont="1" applyBorder="1" applyAlignment="1">
      <alignment horizontal="center"/>
    </xf>
    <xf numFmtId="169" fontId="5" fillId="0" borderId="26" xfId="1" applyNumberFormat="1" applyFont="1" applyBorder="1" applyAlignment="1">
      <alignment horizontal="center"/>
    </xf>
    <xf numFmtId="169" fontId="5" fillId="0" borderId="30" xfId="1" applyNumberFormat="1" applyFont="1" applyBorder="1" applyAlignment="1">
      <alignment horizontal="center"/>
    </xf>
    <xf numFmtId="3" fontId="5" fillId="0" borderId="10" xfId="1" applyNumberFormat="1" applyFont="1" applyBorder="1" applyAlignment="1">
      <alignment horizontal="center"/>
    </xf>
    <xf numFmtId="3" fontId="5" fillId="0" borderId="42" xfId="1" applyNumberFormat="1" applyFont="1" applyBorder="1" applyAlignment="1">
      <alignment horizontal="center"/>
    </xf>
    <xf numFmtId="0" fontId="0" fillId="0" borderId="10" xfId="0" applyBorder="1"/>
    <xf numFmtId="14" fontId="6" fillId="2" borderId="6" xfId="0" applyNumberFormat="1" applyFont="1" applyFill="1" applyBorder="1" applyAlignment="1">
      <alignment horizontal="center"/>
    </xf>
    <xf numFmtId="169" fontId="0" fillId="0" borderId="32" xfId="1" applyNumberFormat="1" applyFont="1" applyBorder="1" applyAlignment="1">
      <alignment horizontal="center"/>
    </xf>
    <xf numFmtId="169" fontId="0" fillId="0" borderId="32" xfId="0" applyNumberFormat="1" applyBorder="1" applyAlignment="1">
      <alignment horizontal="center"/>
    </xf>
    <xf numFmtId="169" fontId="0" fillId="0" borderId="20" xfId="0" applyNumberFormat="1" applyBorder="1" applyAlignment="1">
      <alignment horizontal="center"/>
    </xf>
    <xf numFmtId="3" fontId="0" fillId="0" borderId="46" xfId="0" applyNumberFormat="1" applyBorder="1" applyAlignment="1">
      <alignment horizontal="center"/>
    </xf>
    <xf numFmtId="0" fontId="13" fillId="0" borderId="0" xfId="7" applyFont="1" applyFill="1" applyBorder="1"/>
    <xf numFmtId="0" fontId="0" fillId="0" borderId="11" xfId="0" applyBorder="1" applyAlignment="1">
      <alignment horizontal="center" wrapText="1"/>
    </xf>
    <xf numFmtId="0" fontId="0" fillId="0" borderId="11" xfId="0" applyBorder="1" applyAlignment="1">
      <alignment horizontal="center" vertical="center"/>
    </xf>
    <xf numFmtId="0" fontId="3" fillId="3" borderId="36" xfId="0" applyFont="1" applyFill="1" applyBorder="1" applyAlignment="1">
      <alignment horizontal="center" vertical="center" wrapText="1"/>
    </xf>
    <xf numFmtId="0" fontId="0" fillId="0" borderId="0" xfId="0" applyFill="1" applyBorder="1" applyAlignment="1">
      <alignment horizontal="center"/>
    </xf>
    <xf numFmtId="14" fontId="0" fillId="0" borderId="0" xfId="0" applyNumberFormat="1" applyFill="1" applyBorder="1" applyAlignment="1">
      <alignment horizontal="center"/>
    </xf>
    <xf numFmtId="8" fontId="0" fillId="0" borderId="0" xfId="0" applyNumberFormat="1" applyFill="1" applyBorder="1" applyAlignment="1">
      <alignment horizontal="center"/>
    </xf>
    <xf numFmtId="0" fontId="0" fillId="0" borderId="0" xfId="0" applyFill="1" applyBorder="1" applyAlignment="1">
      <alignment horizontal="center" wrapText="1"/>
    </xf>
    <xf numFmtId="0" fontId="0" fillId="0" borderId="0" xfId="0" applyAlignment="1">
      <alignment wrapText="1"/>
    </xf>
    <xf numFmtId="0" fontId="0" fillId="0" borderId="0" xfId="0" applyFill="1"/>
    <xf numFmtId="3" fontId="4" fillId="0" borderId="0" xfId="0" applyNumberFormat="1" applyFont="1" applyFill="1" applyBorder="1" applyAlignment="1">
      <alignment horizontal="center" wrapText="1"/>
    </xf>
    <xf numFmtId="0" fontId="9" fillId="0" borderId="0" xfId="0" applyFont="1" applyFill="1" applyAlignment="1">
      <alignment horizontal="left"/>
    </xf>
    <xf numFmtId="17" fontId="0" fillId="0" borderId="0" xfId="0" applyNumberFormat="1" applyFill="1"/>
    <xf numFmtId="0" fontId="0" fillId="0" borderId="0" xfId="0" applyFont="1"/>
    <xf numFmtId="0" fontId="0" fillId="0" borderId="14" xfId="0" applyFont="1" applyBorder="1" applyAlignment="1">
      <alignment horizontal="center"/>
    </xf>
    <xf numFmtId="0" fontId="0" fillId="0" borderId="14" xfId="0" applyFont="1" applyBorder="1"/>
    <xf numFmtId="0" fontId="3" fillId="3" borderId="15"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47" xfId="0" applyFont="1" applyBorder="1" applyAlignment="1">
      <alignment horizontal="center"/>
    </xf>
    <xf numFmtId="1" fontId="0" fillId="0" borderId="10" xfId="0" applyNumberFormat="1" applyFont="1" applyBorder="1" applyAlignment="1">
      <alignment horizontal="center"/>
    </xf>
    <xf numFmtId="0" fontId="0" fillId="0" borderId="36" xfId="0" applyFont="1" applyFill="1" applyBorder="1" applyAlignment="1">
      <alignment horizontal="center"/>
    </xf>
    <xf numFmtId="169" fontId="0" fillId="0" borderId="36" xfId="1" applyNumberFormat="1" applyFont="1" applyFill="1" applyBorder="1" applyAlignment="1">
      <alignment horizontal="center"/>
    </xf>
    <xf numFmtId="169" fontId="0" fillId="0" borderId="33" xfId="1" applyNumberFormat="1" applyFont="1" applyFill="1" applyBorder="1" applyAlignment="1">
      <alignment horizontal="center"/>
    </xf>
    <xf numFmtId="1" fontId="0" fillId="0" borderId="46" xfId="0" applyNumberFormat="1" applyFont="1" applyFill="1" applyBorder="1" applyAlignment="1">
      <alignment horizontal="center"/>
    </xf>
    <xf numFmtId="0" fontId="0" fillId="0" borderId="36" xfId="0" applyFont="1" applyBorder="1" applyAlignment="1">
      <alignment horizontal="center"/>
    </xf>
    <xf numFmtId="169" fontId="0" fillId="0" borderId="36" xfId="1" applyNumberFormat="1" applyFont="1" applyBorder="1" applyAlignment="1">
      <alignment horizontal="center"/>
    </xf>
    <xf numFmtId="169" fontId="0" fillId="0" borderId="21" xfId="1" applyNumberFormat="1" applyFont="1" applyBorder="1" applyAlignment="1">
      <alignment horizontal="center"/>
    </xf>
    <xf numFmtId="1" fontId="0" fillId="0" borderId="46" xfId="0" applyNumberFormat="1" applyFont="1" applyBorder="1" applyAlignment="1">
      <alignment horizontal="center"/>
    </xf>
    <xf numFmtId="3" fontId="0" fillId="0" borderId="46" xfId="1" applyNumberFormat="1" applyFont="1" applyBorder="1" applyAlignment="1">
      <alignment horizontal="center"/>
    </xf>
    <xf numFmtId="169" fontId="0" fillId="0" borderId="10" xfId="0" applyNumberFormat="1" applyFont="1" applyBorder="1" applyAlignment="1">
      <alignment horizontal="center"/>
    </xf>
    <xf numFmtId="169" fontId="0" fillId="0" borderId="12" xfId="0" applyNumberFormat="1" applyFont="1" applyBorder="1" applyAlignment="1">
      <alignment horizontal="center"/>
    </xf>
    <xf numFmtId="173" fontId="0" fillId="0" borderId="0" xfId="0" quotePrefix="1" applyNumberFormat="1" applyFill="1" applyBorder="1" applyAlignment="1">
      <alignment horizontal="center"/>
    </xf>
    <xf numFmtId="3" fontId="4" fillId="0" borderId="0" xfId="0" applyNumberFormat="1" applyFont="1" applyFill="1" applyBorder="1" applyAlignment="1">
      <alignment wrapText="1"/>
    </xf>
    <xf numFmtId="0" fontId="9" fillId="0" borderId="0" xfId="0" applyFont="1" applyFill="1" applyAlignment="1">
      <alignment vertical="center" wrapText="1"/>
    </xf>
    <xf numFmtId="174" fontId="3" fillId="3" borderId="11" xfId="0" applyNumberFormat="1" applyFont="1" applyFill="1" applyBorder="1" applyAlignment="1">
      <alignment horizontal="center" vertical="center" wrapText="1"/>
    </xf>
    <xf numFmtId="174" fontId="0" fillId="0" borderId="11" xfId="0" quotePrefix="1" applyNumberFormat="1" applyBorder="1" applyAlignment="1">
      <alignment horizontal="center"/>
    </xf>
    <xf numFmtId="174" fontId="0" fillId="0" borderId="0" xfId="0" applyNumberFormat="1"/>
    <xf numFmtId="0" fontId="0" fillId="0" borderId="0" xfId="0" applyFill="1" applyAlignment="1">
      <alignment horizontal="center"/>
    </xf>
    <xf numFmtId="14" fontId="0" fillId="0" borderId="0" xfId="0" applyNumberFormat="1" applyBorder="1" applyAlignment="1">
      <alignment horizontal="center"/>
    </xf>
    <xf numFmtId="175" fontId="3" fillId="3" borderId="11" xfId="0" applyNumberFormat="1" applyFont="1" applyFill="1" applyBorder="1" applyAlignment="1">
      <alignment horizontal="center" vertical="center" wrapText="1"/>
    </xf>
    <xf numFmtId="175" fontId="0" fillId="0" borderId="0" xfId="0" applyNumberFormat="1"/>
    <xf numFmtId="0" fontId="7" fillId="3" borderId="23"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0" fillId="0" borderId="42" xfId="0" applyBorder="1"/>
    <xf numFmtId="0" fontId="5" fillId="0" borderId="13" xfId="0" applyFont="1" applyBorder="1"/>
    <xf numFmtId="14" fontId="6" fillId="2" borderId="35" xfId="0" applyNumberFormat="1" applyFont="1" applyFill="1" applyBorder="1" applyAlignment="1">
      <alignment horizontal="center"/>
    </xf>
    <xf numFmtId="14" fontId="6" fillId="2" borderId="52" xfId="0" applyNumberFormat="1" applyFont="1" applyFill="1" applyBorder="1" applyAlignment="1">
      <alignment horizontal="center"/>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3" fontId="3" fillId="4" borderId="55" xfId="0" applyNumberFormat="1" applyFont="1" applyFill="1" applyBorder="1" applyAlignment="1">
      <alignment horizontal="center"/>
    </xf>
    <xf numFmtId="3" fontId="0" fillId="0" borderId="10" xfId="0" applyNumberFormat="1" applyBorder="1" applyAlignment="1">
      <alignment horizontal="center"/>
    </xf>
    <xf numFmtId="0" fontId="0" fillId="0" borderId="3" xfId="0" applyBorder="1"/>
    <xf numFmtId="166" fontId="0" fillId="0" borderId="4" xfId="0" applyNumberFormat="1" applyBorder="1"/>
    <xf numFmtId="0" fontId="0" fillId="0" borderId="11" xfId="0" applyBorder="1"/>
    <xf numFmtId="0" fontId="0" fillId="0" borderId="0" xfId="0"/>
    <xf numFmtId="0" fontId="0" fillId="0" borderId="0" xfId="0"/>
    <xf numFmtId="47" fontId="0" fillId="0" borderId="11" xfId="0" applyNumberFormat="1" applyBorder="1" applyAlignment="1">
      <alignment horizontal="center"/>
    </xf>
    <xf numFmtId="0" fontId="0" fillId="0" borderId="0" xfId="0"/>
    <xf numFmtId="14" fontId="0" fillId="0" borderId="0" xfId="0" applyNumberFormat="1"/>
    <xf numFmtId="14" fontId="6" fillId="2" borderId="9" xfId="0" applyNumberFormat="1"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47" xfId="0" applyFont="1" applyBorder="1" applyAlignment="1">
      <alignment horizontal="center"/>
    </xf>
    <xf numFmtId="1" fontId="0" fillId="0" borderId="10" xfId="0" applyNumberFormat="1" applyFont="1" applyBorder="1" applyAlignment="1">
      <alignment horizontal="center"/>
    </xf>
    <xf numFmtId="0" fontId="0" fillId="0" borderId="36" xfId="0" applyFont="1" applyFill="1" applyBorder="1" applyAlignment="1">
      <alignment horizontal="center"/>
    </xf>
    <xf numFmtId="169" fontId="0" fillId="0" borderId="36" xfId="1" applyNumberFormat="1" applyFont="1" applyFill="1" applyBorder="1" applyAlignment="1">
      <alignment horizontal="center"/>
    </xf>
    <xf numFmtId="169" fontId="0" fillId="0" borderId="33" xfId="1" applyNumberFormat="1" applyFont="1" applyFill="1" applyBorder="1" applyAlignment="1">
      <alignment horizontal="center"/>
    </xf>
    <xf numFmtId="1" fontId="0" fillId="0" borderId="46" xfId="0" applyNumberFormat="1" applyFont="1" applyFill="1" applyBorder="1" applyAlignment="1">
      <alignment horizontal="center"/>
    </xf>
    <xf numFmtId="0" fontId="0" fillId="0" borderId="36" xfId="0" applyFont="1" applyBorder="1" applyAlignment="1">
      <alignment horizontal="center"/>
    </xf>
    <xf numFmtId="169" fontId="0" fillId="0" borderId="36" xfId="1" applyNumberFormat="1" applyFont="1" applyBorder="1" applyAlignment="1">
      <alignment horizontal="center"/>
    </xf>
    <xf numFmtId="169" fontId="0" fillId="0" borderId="21" xfId="1" applyNumberFormat="1" applyFont="1" applyBorder="1" applyAlignment="1">
      <alignment horizontal="center"/>
    </xf>
    <xf numFmtId="1" fontId="0" fillId="0" borderId="46" xfId="0" applyNumberFormat="1" applyFont="1" applyBorder="1" applyAlignment="1">
      <alignment horizontal="center"/>
    </xf>
    <xf numFmtId="3" fontId="0" fillId="0" borderId="46" xfId="1" applyNumberFormat="1" applyFont="1" applyBorder="1" applyAlignment="1">
      <alignment horizontal="center"/>
    </xf>
    <xf numFmtId="169" fontId="0" fillId="0" borderId="10" xfId="0" applyNumberFormat="1" applyFont="1" applyBorder="1" applyAlignment="1">
      <alignment horizontal="center"/>
    </xf>
    <xf numFmtId="169" fontId="0" fillId="0" borderId="12" xfId="0" applyNumberFormat="1" applyFont="1" applyBorder="1" applyAlignment="1">
      <alignment horizontal="center"/>
    </xf>
    <xf numFmtId="3" fontId="0" fillId="0" borderId="11" xfId="0" applyNumberFormat="1" applyBorder="1" applyAlignment="1">
      <alignment horizontal="center"/>
    </xf>
    <xf numFmtId="3" fontId="0" fillId="0" borderId="22" xfId="0" applyNumberFormat="1" applyBorder="1" applyAlignment="1">
      <alignment horizontal="center"/>
    </xf>
    <xf numFmtId="169" fontId="0" fillId="0" borderId="11" xfId="0" applyNumberFormat="1" applyBorder="1" applyAlignment="1">
      <alignment horizontal="center"/>
    </xf>
    <xf numFmtId="169" fontId="0" fillId="0" borderId="32" xfId="1" applyNumberFormat="1" applyFont="1" applyBorder="1" applyAlignment="1">
      <alignment horizontal="center"/>
    </xf>
    <xf numFmtId="3" fontId="0" fillId="0" borderId="46" xfId="0" applyNumberFormat="1" applyBorder="1" applyAlignment="1">
      <alignment horizontal="center"/>
    </xf>
    <xf numFmtId="166" fontId="0" fillId="0" borderId="11" xfId="0" applyNumberFormat="1" applyBorder="1" applyAlignment="1">
      <alignment horizontal="center"/>
    </xf>
    <xf numFmtId="3" fontId="0" fillId="0" borderId="10" xfId="0" applyNumberFormat="1" applyBorder="1" applyAlignment="1">
      <alignment horizontal="center"/>
    </xf>
    <xf numFmtId="8" fontId="0" fillId="0" borderId="11" xfId="0" applyNumberFormat="1" applyFill="1" applyBorder="1" applyAlignment="1">
      <alignment horizontal="center"/>
    </xf>
    <xf numFmtId="0" fontId="0" fillId="0" borderId="0" xfId="0" applyFill="1"/>
    <xf numFmtId="10" fontId="0" fillId="0" borderId="11" xfId="1" applyNumberFormat="1" applyFont="1" applyFill="1" applyBorder="1" applyAlignment="1">
      <alignment horizontal="center"/>
    </xf>
    <xf numFmtId="14" fontId="0" fillId="0" borderId="11" xfId="0" applyNumberFormat="1" applyFill="1" applyBorder="1" applyAlignment="1">
      <alignment horizontal="center"/>
    </xf>
    <xf numFmtId="0" fontId="0" fillId="0" borderId="11" xfId="0" applyFill="1" applyBorder="1" applyAlignment="1">
      <alignment horizontal="center"/>
    </xf>
    <xf numFmtId="174" fontId="0" fillId="0" borderId="11" xfId="0" quotePrefix="1" applyNumberFormat="1" applyFill="1" applyBorder="1" applyAlignment="1">
      <alignment horizontal="center"/>
    </xf>
    <xf numFmtId="0" fontId="0" fillId="0" borderId="11" xfId="0" applyFill="1" applyBorder="1" applyAlignment="1">
      <alignment horizontal="center" vertical="center"/>
    </xf>
    <xf numFmtId="8" fontId="0" fillId="0" borderId="11" xfId="0" applyNumberFormat="1" applyFill="1" applyBorder="1" applyAlignment="1">
      <alignment horizontal="center"/>
    </xf>
    <xf numFmtId="0" fontId="0" fillId="0" borderId="0" xfId="0" applyFill="1"/>
    <xf numFmtId="0" fontId="0" fillId="0" borderId="11" xfId="0" applyBorder="1" applyAlignment="1">
      <alignment horizontal="center"/>
    </xf>
    <xf numFmtId="8" fontId="0" fillId="0" borderId="11" xfId="0" applyNumberFormat="1" applyFill="1" applyBorder="1" applyAlignment="1">
      <alignment horizont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3" fontId="0" fillId="0" borderId="11" xfId="0" quotePrefix="1" applyNumberFormat="1" applyFill="1" applyBorder="1" applyAlignment="1">
      <alignment horizontal="center" vertical="center"/>
    </xf>
    <xf numFmtId="0" fontId="0" fillId="0" borderId="11" xfId="0" quotePrefix="1" applyFill="1" applyBorder="1" applyAlignment="1">
      <alignment horizontal="center" vertical="center"/>
    </xf>
    <xf numFmtId="3" fontId="0" fillId="0" borderId="11" xfId="0" applyNumberForma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1" xfId="0" applyFill="1" applyBorder="1" applyAlignment="1">
      <alignment wrapText="1"/>
    </xf>
    <xf numFmtId="0" fontId="0" fillId="7" borderId="11" xfId="0" applyFill="1" applyBorder="1" applyAlignment="1">
      <alignment horizontal="center" vertical="center"/>
    </xf>
    <xf numFmtId="0" fontId="0" fillId="6" borderId="11" xfId="0" applyFill="1" applyBorder="1" applyAlignment="1">
      <alignment horizontal="center" vertical="center" wrapText="1"/>
    </xf>
    <xf numFmtId="0" fontId="0" fillId="6" borderId="11" xfId="0" applyFill="1" applyBorder="1" applyAlignment="1">
      <alignment horizontal="center" wrapText="1"/>
    </xf>
    <xf numFmtId="0" fontId="15" fillId="6" borderId="11" xfId="7" applyNumberFormat="1" applyFont="1" applyFill="1" applyBorder="1" applyAlignment="1">
      <alignment horizontal="center" vertical="center" wrapText="1" readingOrder="1"/>
    </xf>
    <xf numFmtId="0" fontId="0" fillId="6" borderId="11" xfId="0" applyFill="1" applyBorder="1" applyAlignment="1">
      <alignment horizontal="center"/>
    </xf>
    <xf numFmtId="0" fontId="9" fillId="0" borderId="0" xfId="0" applyFont="1" applyAlignment="1">
      <alignment horizontal="left"/>
    </xf>
    <xf numFmtId="3" fontId="0" fillId="0" borderId="33" xfId="0" applyNumberFormat="1" applyFill="1" applyBorder="1" applyAlignment="1">
      <alignment horizontal="center" vertical="center"/>
    </xf>
    <xf numFmtId="3" fontId="0" fillId="6" borderId="33" xfId="0" applyNumberFormat="1" applyFill="1" applyBorder="1" applyAlignment="1">
      <alignment horizontal="center" vertical="center"/>
    </xf>
    <xf numFmtId="3" fontId="0" fillId="6" borderId="30" xfId="0" applyNumberFormat="1" applyFill="1" applyBorder="1" applyAlignment="1">
      <alignment horizontal="center" vertical="center"/>
    </xf>
    <xf numFmtId="3" fontId="0" fillId="0" borderId="19" xfId="1" applyNumberFormat="1" applyFont="1" applyFill="1" applyBorder="1" applyAlignment="1">
      <alignment horizontal="center"/>
    </xf>
    <xf numFmtId="3" fontId="0" fillId="0" borderId="47" xfId="1" applyNumberFormat="1" applyFont="1" applyFill="1" applyBorder="1" applyAlignment="1">
      <alignment horizontal="center"/>
    </xf>
    <xf numFmtId="0" fontId="5" fillId="6" borderId="11" xfId="0" applyFont="1" applyFill="1" applyBorder="1" applyAlignment="1">
      <alignment horizontal="center"/>
    </xf>
    <xf numFmtId="0" fontId="5" fillId="6" borderId="4" xfId="0" applyFont="1" applyFill="1" applyBorder="1" applyAlignment="1">
      <alignment horizontal="center"/>
    </xf>
    <xf numFmtId="0" fontId="0" fillId="6" borderId="36" xfId="0" applyFont="1" applyFill="1" applyBorder="1" applyAlignment="1">
      <alignment horizontal="center"/>
    </xf>
    <xf numFmtId="0" fontId="5" fillId="6" borderId="26" xfId="0" applyFont="1" applyFill="1" applyBorder="1" applyAlignment="1">
      <alignment horizontal="center"/>
    </xf>
    <xf numFmtId="3" fontId="5" fillId="6" borderId="33" xfId="1" applyNumberFormat="1" applyFont="1" applyFill="1" applyBorder="1" applyAlignment="1">
      <alignment horizontal="center"/>
    </xf>
    <xf numFmtId="3" fontId="5" fillId="6" borderId="12" xfId="1" applyNumberFormat="1" applyFont="1" applyFill="1" applyBorder="1" applyAlignment="1">
      <alignment horizontal="center"/>
    </xf>
    <xf numFmtId="3" fontId="5" fillId="6" borderId="31" xfId="1" applyNumberFormat="1" applyFont="1" applyFill="1" applyBorder="1" applyAlignment="1">
      <alignment horizontal="center"/>
    </xf>
    <xf numFmtId="3" fontId="5" fillId="6" borderId="18" xfId="1" applyNumberFormat="1" applyFont="1" applyFill="1" applyBorder="1" applyAlignment="1">
      <alignment horizontal="center"/>
    </xf>
    <xf numFmtId="3" fontId="0" fillId="0" borderId="46" xfId="0" applyNumberFormat="1" applyFill="1" applyBorder="1" applyAlignment="1">
      <alignment horizontal="center"/>
    </xf>
    <xf numFmtId="0" fontId="0" fillId="0" borderId="47" xfId="0" applyFill="1" applyBorder="1" applyAlignment="1">
      <alignment horizontal="center"/>
    </xf>
    <xf numFmtId="0" fontId="0" fillId="0" borderId="12" xfId="0" applyFill="1" applyBorder="1" applyAlignment="1">
      <alignment horizontal="center"/>
    </xf>
    <xf numFmtId="1" fontId="0" fillId="0" borderId="47" xfId="0" applyNumberFormat="1" applyFill="1" applyBorder="1" applyAlignment="1">
      <alignment horizontal="center"/>
    </xf>
    <xf numFmtId="3" fontId="0" fillId="6" borderId="46" xfId="0" applyNumberFormat="1" applyFill="1" applyBorder="1" applyAlignment="1">
      <alignment horizontal="center"/>
    </xf>
    <xf numFmtId="1" fontId="0" fillId="6" borderId="47" xfId="0" applyNumberFormat="1" applyFill="1" applyBorder="1" applyAlignment="1">
      <alignment horizontal="center"/>
    </xf>
    <xf numFmtId="0" fontId="0" fillId="6" borderId="47" xfId="0" applyFill="1" applyBorder="1" applyAlignment="1">
      <alignment horizontal="center"/>
    </xf>
    <xf numFmtId="0" fontId="0" fillId="6" borderId="10" xfId="0" applyFill="1" applyBorder="1"/>
    <xf numFmtId="0" fontId="0" fillId="6" borderId="12" xfId="0" applyFill="1" applyBorder="1"/>
    <xf numFmtId="0" fontId="0" fillId="6" borderId="12" xfId="0" applyFill="1" applyBorder="1" applyAlignment="1">
      <alignment horizontal="center"/>
    </xf>
    <xf numFmtId="0" fontId="0" fillId="6" borderId="26" xfId="0" applyFill="1" applyBorder="1"/>
    <xf numFmtId="0" fontId="0" fillId="6" borderId="18" xfId="0" applyFill="1" applyBorder="1"/>
    <xf numFmtId="0" fontId="0" fillId="6" borderId="4" xfId="0" applyFill="1" applyBorder="1" applyAlignment="1">
      <alignment horizontal="center"/>
    </xf>
    <xf numFmtId="0" fontId="0" fillId="6" borderId="5" xfId="0" applyFill="1" applyBorder="1" applyAlignment="1">
      <alignment horizontal="center"/>
    </xf>
    <xf numFmtId="172" fontId="15" fillId="6" borderId="11" xfId="7" applyNumberFormat="1" applyFont="1" applyFill="1" applyBorder="1" applyAlignment="1">
      <alignment horizontal="center" vertical="center" wrapText="1" readingOrder="1"/>
    </xf>
    <xf numFmtId="0" fontId="9" fillId="0" borderId="0" xfId="0" applyFont="1" applyAlignment="1"/>
    <xf numFmtId="0" fontId="2" fillId="2" borderId="11" xfId="0" applyFont="1" applyFill="1" applyBorder="1" applyAlignment="1">
      <alignment horizontal="center"/>
    </xf>
    <xf numFmtId="0" fontId="0" fillId="0" borderId="0" xfId="0" applyFont="1" applyFill="1" applyBorder="1" applyAlignment="1">
      <alignment horizontal="left"/>
    </xf>
    <xf numFmtId="0" fontId="13" fillId="0" borderId="0" xfId="0" applyFont="1" applyFill="1" applyBorder="1" applyAlignment="1"/>
    <xf numFmtId="0" fontId="13" fillId="0" borderId="0" xfId="0" applyFont="1" applyFill="1" applyBorder="1"/>
    <xf numFmtId="0" fontId="17" fillId="0" borderId="0" xfId="0" applyNumberFormat="1" applyFont="1" applyFill="1" applyBorder="1" applyAlignment="1">
      <alignment horizontal="right" vertical="center" wrapText="1" readingOrder="1"/>
    </xf>
    <xf numFmtId="0" fontId="15" fillId="0" borderId="0" xfId="0" applyNumberFormat="1" applyFont="1" applyFill="1" applyBorder="1" applyAlignment="1">
      <alignment horizontal="left" vertical="center" wrapText="1" readingOrder="1"/>
    </xf>
    <xf numFmtId="176" fontId="15" fillId="0" borderId="0" xfId="0" applyNumberFormat="1" applyFont="1" applyFill="1" applyBorder="1" applyAlignment="1">
      <alignment horizontal="left" vertical="center" wrapText="1" readingOrder="1"/>
    </xf>
    <xf numFmtId="172" fontId="15" fillId="0" borderId="0" xfId="0" applyNumberFormat="1" applyFont="1" applyFill="1" applyBorder="1" applyAlignment="1">
      <alignment horizontal="left" vertical="center" wrapText="1" readingOrder="1"/>
    </xf>
    <xf numFmtId="0" fontId="14" fillId="8" borderId="57" xfId="0" applyNumberFormat="1" applyFont="1" applyFill="1" applyBorder="1" applyAlignment="1">
      <alignment horizontal="center" vertical="center" wrapText="1" readingOrder="1"/>
    </xf>
    <xf numFmtId="0" fontId="14" fillId="8" borderId="58" xfId="0" applyNumberFormat="1" applyFont="1" applyFill="1" applyBorder="1" applyAlignment="1">
      <alignment horizontal="center" vertical="center" wrapText="1" readingOrder="1"/>
    </xf>
    <xf numFmtId="0" fontId="15" fillId="0" borderId="11" xfId="0" applyNumberFormat="1" applyFont="1" applyFill="1" applyBorder="1" applyAlignment="1">
      <alignment vertical="center" wrapText="1" readingOrder="1"/>
    </xf>
    <xf numFmtId="172" fontId="15" fillId="0" borderId="11" xfId="0" applyNumberFormat="1" applyFont="1" applyFill="1" applyBorder="1" applyAlignment="1">
      <alignment horizontal="center" wrapText="1" readingOrder="1"/>
    </xf>
    <xf numFmtId="177" fontId="15" fillId="0" borderId="11" xfId="0" applyNumberFormat="1" applyFont="1" applyFill="1" applyBorder="1" applyAlignment="1">
      <alignment horizontal="center" wrapText="1" readingOrder="1"/>
    </xf>
    <xf numFmtId="0" fontId="18" fillId="13" borderId="60" xfId="0" applyNumberFormat="1" applyFont="1" applyFill="1" applyBorder="1" applyAlignment="1">
      <alignment horizontal="center" vertical="center" wrapText="1" readingOrder="1"/>
    </xf>
    <xf numFmtId="0" fontId="14" fillId="14" borderId="58" xfId="0" applyNumberFormat="1" applyFont="1" applyFill="1" applyBorder="1" applyAlignment="1">
      <alignment horizontal="center" vertical="center" wrapText="1" readingOrder="1"/>
    </xf>
    <xf numFmtId="14" fontId="14" fillId="14" borderId="58" xfId="0" applyNumberFormat="1" applyFont="1" applyFill="1" applyBorder="1" applyAlignment="1">
      <alignment horizontal="center" vertical="center" wrapText="1" readingOrder="1"/>
    </xf>
    <xf numFmtId="175" fontId="14" fillId="14" borderId="58" xfId="0" applyNumberFormat="1" applyFont="1" applyFill="1" applyBorder="1" applyAlignment="1">
      <alignment horizontal="center" vertical="center" wrapText="1" readingOrder="1"/>
    </xf>
    <xf numFmtId="0" fontId="3" fillId="0" borderId="0" xfId="0" applyFont="1" applyFill="1"/>
    <xf numFmtId="173" fontId="5" fillId="0" borderId="11" xfId="0" applyNumberFormat="1" applyFont="1" applyFill="1" applyBorder="1" applyAlignment="1">
      <alignment horizontal="center"/>
    </xf>
    <xf numFmtId="14" fontId="5" fillId="0" borderId="11" xfId="0" applyNumberFormat="1" applyFont="1" applyFill="1" applyBorder="1" applyAlignment="1">
      <alignment horizontal="center"/>
    </xf>
    <xf numFmtId="0" fontId="1" fillId="0" borderId="11" xfId="6" applyFill="1" applyBorder="1"/>
    <xf numFmtId="0" fontId="1" fillId="0" borderId="11" xfId="6" applyFill="1" applyBorder="1" applyAlignment="1">
      <alignment horizontal="center"/>
    </xf>
    <xf numFmtId="173" fontId="1" fillId="0" borderId="11" xfId="6" applyNumberFormat="1" applyFill="1" applyBorder="1"/>
    <xf numFmtId="44" fontId="19" fillId="0" borderId="11" xfId="3" applyFont="1" applyFill="1" applyBorder="1"/>
    <xf numFmtId="0" fontId="20" fillId="6" borderId="11" xfId="4" applyFont="1" applyFill="1" applyBorder="1" applyAlignment="1">
      <alignment horizontal="center" vertical="center"/>
    </xf>
    <xf numFmtId="0" fontId="20" fillId="0" borderId="11" xfId="4" applyFont="1" applyFill="1" applyBorder="1" applyAlignment="1">
      <alignment horizontal="center" vertical="center"/>
    </xf>
    <xf numFmtId="0" fontId="7" fillId="15" borderId="11" xfId="0" applyFont="1" applyFill="1" applyBorder="1" applyAlignment="1">
      <alignment horizontal="center" vertical="center"/>
    </xf>
    <xf numFmtId="14" fontId="5" fillId="15" borderId="11" xfId="0" applyNumberFormat="1" applyFont="1" applyFill="1" applyBorder="1" applyAlignment="1">
      <alignment horizontal="center"/>
    </xf>
    <xf numFmtId="0" fontId="5" fillId="15" borderId="11" xfId="0" applyFont="1" applyFill="1" applyBorder="1" applyAlignment="1">
      <alignment horizontal="center"/>
    </xf>
    <xf numFmtId="173" fontId="5" fillId="15" borderId="11" xfId="0" applyNumberFormat="1" applyFont="1" applyFill="1" applyBorder="1" applyAlignment="1">
      <alignment horizontal="center"/>
    </xf>
    <xf numFmtId="44" fontId="5" fillId="15" borderId="11" xfId="3" applyFont="1" applyFill="1" applyBorder="1" applyAlignment="1">
      <alignment horizontal="center"/>
    </xf>
    <xf numFmtId="0" fontId="1" fillId="15" borderId="11" xfId="6" applyFill="1" applyBorder="1" applyAlignment="1">
      <alignment vertical="center" wrapText="1"/>
    </xf>
    <xf numFmtId="0" fontId="1" fillId="15" borderId="11" xfId="6" applyFill="1" applyBorder="1" applyAlignment="1">
      <alignment horizontal="left" vertical="center"/>
    </xf>
    <xf numFmtId="14" fontId="10" fillId="15" borderId="11" xfId="7" applyNumberFormat="1" applyFont="1" applyFill="1" applyBorder="1" applyAlignment="1">
      <alignment horizontal="left" vertical="center" wrapText="1"/>
    </xf>
    <xf numFmtId="0" fontId="21" fillId="15" borderId="11" xfId="4" applyFont="1" applyFill="1" applyBorder="1" applyAlignment="1">
      <alignment horizontal="left" vertical="center" wrapText="1"/>
    </xf>
    <xf numFmtId="0" fontId="1" fillId="15" borderId="11" xfId="6" applyFill="1" applyBorder="1" applyAlignment="1">
      <alignment horizontal="left" vertical="center" wrapText="1"/>
    </xf>
    <xf numFmtId="0" fontId="19" fillId="15" borderId="11" xfId="6" applyFont="1" applyFill="1" applyBorder="1" applyAlignment="1">
      <alignment horizontal="left" vertical="center" wrapText="1"/>
    </xf>
    <xf numFmtId="0" fontId="1" fillId="15" borderId="11" xfId="6" applyFill="1" applyBorder="1"/>
    <xf numFmtId="172" fontId="15" fillId="0" borderId="11" xfId="7" applyNumberFormat="1" applyFont="1" applyFill="1" applyBorder="1" applyAlignment="1">
      <alignment horizontal="center" vertical="center" wrapText="1" readingOrder="1"/>
    </xf>
    <xf numFmtId="0" fontId="0" fillId="0" borderId="11" xfId="0" applyBorder="1" applyAlignment="1">
      <alignment horizontal="left"/>
    </xf>
    <xf numFmtId="0" fontId="13" fillId="0" borderId="0" xfId="7" applyFont="1" applyFill="1" applyBorder="1"/>
    <xf numFmtId="14" fontId="15" fillId="0" borderId="11" xfId="7" applyNumberFormat="1" applyFont="1" applyFill="1" applyBorder="1" applyAlignment="1">
      <alignment horizontal="center" vertical="center" wrapText="1" readingOrder="1"/>
    </xf>
    <xf numFmtId="14" fontId="23" fillId="2" borderId="11" xfId="7" applyNumberFormat="1" applyFont="1" applyFill="1" applyBorder="1" applyAlignment="1">
      <alignment horizontal="center" vertical="center" wrapText="1" readingOrder="1"/>
    </xf>
    <xf numFmtId="0" fontId="24" fillId="2" borderId="11" xfId="7" applyNumberFormat="1" applyFont="1" applyFill="1" applyBorder="1" applyAlignment="1">
      <alignment horizontal="center" vertical="center" wrapText="1" readingOrder="1"/>
    </xf>
    <xf numFmtId="172" fontId="24" fillId="2" borderId="11" xfId="7" applyNumberFormat="1" applyFont="1" applyFill="1" applyBorder="1" applyAlignment="1">
      <alignment horizontal="center" vertical="center" wrapText="1" readingOrder="1"/>
    </xf>
    <xf numFmtId="0" fontId="14" fillId="16" borderId="11" xfId="7" applyNumberFormat="1" applyFont="1" applyFill="1" applyBorder="1" applyAlignment="1">
      <alignment horizontal="center" vertical="center" wrapText="1" readingOrder="1"/>
    </xf>
    <xf numFmtId="0" fontId="0" fillId="17" borderId="11" xfId="0" applyFill="1" applyBorder="1" applyAlignment="1">
      <alignment horizontal="center" vertical="center"/>
    </xf>
    <xf numFmtId="14" fontId="0" fillId="0" borderId="56" xfId="0" applyNumberFormat="1" applyBorder="1" applyAlignment="1">
      <alignment horizontal="center"/>
    </xf>
    <xf numFmtId="0" fontId="0" fillId="0" borderId="0" xfId="0" applyBorder="1" applyAlignment="1">
      <alignment horizontal="center"/>
    </xf>
    <xf numFmtId="174" fontId="0" fillId="0" borderId="0" xfId="0" quotePrefix="1" applyNumberFormat="1" applyBorder="1" applyAlignment="1">
      <alignment horizontal="center"/>
    </xf>
    <xf numFmtId="8" fontId="0" fillId="0" borderId="0" xfId="0" applyNumberFormat="1" applyBorder="1" applyAlignment="1">
      <alignment horizontal="center"/>
    </xf>
    <xf numFmtId="47" fontId="0" fillId="0" borderId="0" xfId="0" applyNumberFormat="1" applyBorder="1" applyAlignment="1">
      <alignment horizontal="center"/>
    </xf>
    <xf numFmtId="10" fontId="0" fillId="0" borderId="0" xfId="1" applyNumberFormat="1" applyFont="1" applyBorder="1" applyAlignment="1">
      <alignment horizontal="center"/>
    </xf>
    <xf numFmtId="0" fontId="0" fillId="0" borderId="0" xfId="0" applyBorder="1" applyAlignment="1">
      <alignment horizontal="center" wrapText="1"/>
    </xf>
    <xf numFmtId="14" fontId="0" fillId="0" borderId="11" xfId="0" applyNumberFormat="1" applyBorder="1" applyAlignment="1">
      <alignment horizontal="center" vertical="center"/>
    </xf>
    <xf numFmtId="174" fontId="0" fillId="0" borderId="11" xfId="0" quotePrefix="1" applyNumberFormat="1" applyBorder="1" applyAlignment="1">
      <alignment horizontal="center" vertical="center"/>
    </xf>
    <xf numFmtId="8" fontId="0" fillId="0" borderId="11" xfId="0" applyNumberFormat="1" applyBorder="1" applyAlignment="1">
      <alignment horizontal="center" vertical="center"/>
    </xf>
    <xf numFmtId="10" fontId="0" fillId="0" borderId="11" xfId="1" applyNumberFormat="1" applyFont="1" applyBorder="1" applyAlignment="1">
      <alignment horizontal="center" vertical="center"/>
    </xf>
    <xf numFmtId="8" fontId="0" fillId="0" borderId="11" xfId="0" applyNumberFormat="1" applyFill="1" applyBorder="1" applyAlignment="1">
      <alignment horizontal="center" vertical="center"/>
    </xf>
    <xf numFmtId="10" fontId="0" fillId="0" borderId="11" xfId="0" applyNumberFormat="1" applyFill="1" applyBorder="1" applyAlignment="1">
      <alignment horizontal="center" vertical="center"/>
    </xf>
    <xf numFmtId="0" fontId="0" fillId="6" borderId="0" xfId="0" applyFill="1" applyBorder="1" applyAlignment="1">
      <alignment horizontal="center" vertical="center"/>
    </xf>
    <xf numFmtId="0" fontId="0" fillId="18" borderId="11" xfId="0" applyFill="1" applyBorder="1" applyAlignment="1">
      <alignment horizontal="center" vertical="center" wrapText="1"/>
    </xf>
    <xf numFmtId="168" fontId="0" fillId="0" borderId="0" xfId="0" applyNumberFormat="1" applyFill="1" applyBorder="1" applyAlignment="1">
      <alignment horizontal="center"/>
    </xf>
    <xf numFmtId="0" fontId="0" fillId="0" borderId="0" xfId="0" applyFill="1" applyBorder="1" applyAlignment="1">
      <alignment horizontal="center" vertical="center" wrapText="1"/>
    </xf>
    <xf numFmtId="173" fontId="0" fillId="0" borderId="11" xfId="0" quotePrefix="1" applyNumberFormat="1" applyFill="1" applyBorder="1" applyAlignment="1">
      <alignment horizontal="center" vertical="center"/>
    </xf>
    <xf numFmtId="14" fontId="0" fillId="0" borderId="11" xfId="0" applyNumberFormat="1" applyFill="1" applyBorder="1" applyAlignment="1">
      <alignment horizontal="center" vertical="center"/>
    </xf>
    <xf numFmtId="168"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11" xfId="0" applyFill="1" applyBorder="1" applyAlignment="1">
      <alignment horizontal="left" vertical="center" wrapText="1"/>
    </xf>
    <xf numFmtId="14" fontId="0" fillId="6" borderId="11" xfId="0" applyNumberFormat="1" applyFill="1" applyBorder="1" applyAlignment="1">
      <alignment horizontal="center" vertical="center"/>
    </xf>
    <xf numFmtId="0" fontId="0" fillId="6" borderId="11" xfId="0" applyFill="1" applyBorder="1" applyAlignment="1">
      <alignment horizontal="center" vertical="center"/>
    </xf>
    <xf numFmtId="173" fontId="0" fillId="6" borderId="11" xfId="0" quotePrefix="1" applyNumberFormat="1" applyFill="1" applyBorder="1" applyAlignment="1">
      <alignment horizontal="center" vertical="center"/>
    </xf>
    <xf numFmtId="168" fontId="0" fillId="0" borderId="11" xfId="0" applyNumberFormat="1" applyBorder="1" applyAlignment="1">
      <alignment horizontal="center" vertical="center"/>
    </xf>
    <xf numFmtId="3" fontId="0" fillId="6" borderId="11" xfId="0" applyNumberFormat="1" applyFill="1" applyBorder="1" applyAlignment="1">
      <alignment horizontal="center" vertical="center" wrapText="1"/>
    </xf>
    <xf numFmtId="173" fontId="0" fillId="0" borderId="11" xfId="0" quotePrefix="1" applyNumberFormat="1" applyBorder="1" applyAlignment="1">
      <alignment horizontal="center" vertical="center"/>
    </xf>
    <xf numFmtId="3" fontId="0" fillId="18" borderId="11" xfId="0" applyNumberFormat="1" applyFill="1" applyBorder="1" applyAlignment="1">
      <alignment horizontal="center" vertical="center"/>
    </xf>
    <xf numFmtId="175" fontId="0" fillId="6" borderId="11" xfId="0" quotePrefix="1" applyNumberFormat="1" applyFill="1" applyBorder="1" applyAlignment="1">
      <alignment horizontal="center" vertical="center"/>
    </xf>
    <xf numFmtId="168" fontId="0" fillId="6" borderId="11" xfId="0" applyNumberFormat="1" applyFill="1" applyBorder="1" applyAlignment="1">
      <alignment horizontal="center" vertical="center"/>
    </xf>
    <xf numFmtId="3" fontId="0" fillId="6" borderId="11" xfId="0" applyNumberFormat="1" applyFill="1" applyBorder="1" applyAlignment="1">
      <alignment horizontal="center" vertical="center"/>
    </xf>
    <xf numFmtId="10" fontId="0" fillId="6" borderId="11" xfId="1" applyNumberFormat="1" applyFont="1" applyFill="1" applyBorder="1" applyAlignment="1">
      <alignment horizontal="center" vertical="center"/>
    </xf>
    <xf numFmtId="8" fontId="0" fillId="6" borderId="11" xfId="0" applyNumberFormat="1" applyFill="1" applyBorder="1" applyAlignment="1">
      <alignment horizontal="center" vertical="center"/>
    </xf>
    <xf numFmtId="3" fontId="0" fillId="4" borderId="11" xfId="0" applyNumberFormat="1" applyFill="1" applyBorder="1" applyAlignment="1">
      <alignment horizontal="center" vertical="center" wrapText="1"/>
    </xf>
    <xf numFmtId="0" fontId="0" fillId="6" borderId="11" xfId="0" applyNumberFormat="1" applyFill="1" applyBorder="1" applyAlignment="1">
      <alignment horizontal="center" vertical="center" wrapText="1"/>
    </xf>
    <xf numFmtId="0" fontId="0" fillId="0" borderId="11" xfId="0" applyBorder="1" applyAlignment="1">
      <alignment horizontal="left" vertical="center"/>
    </xf>
    <xf numFmtId="0" fontId="0" fillId="0" borderId="11" xfId="0" quotePrefix="1" applyNumberFormat="1" applyBorder="1" applyAlignment="1">
      <alignment horizontal="center" vertical="center"/>
    </xf>
    <xf numFmtId="9" fontId="15" fillId="0" borderId="11" xfId="1" applyFont="1" applyFill="1" applyBorder="1" applyAlignment="1">
      <alignment horizontal="center" wrapText="1" readingOrder="1"/>
    </xf>
    <xf numFmtId="9" fontId="0" fillId="0" borderId="0" xfId="0" applyNumberFormat="1"/>
    <xf numFmtId="0" fontId="10" fillId="0" borderId="11" xfId="9" applyFont="1" applyFill="1" applyBorder="1"/>
    <xf numFmtId="173" fontId="19" fillId="0" borderId="11" xfId="9" applyNumberFormat="1" applyFill="1" applyBorder="1"/>
    <xf numFmtId="44" fontId="19" fillId="0" borderId="11" xfId="3" applyFont="1" applyBorder="1"/>
    <xf numFmtId="0" fontId="0" fillId="0" borderId="11" xfId="0" applyBorder="1" applyAlignment="1">
      <alignment vertical="center" wrapText="1"/>
    </xf>
    <xf numFmtId="14" fontId="10" fillId="0" borderId="11" xfId="10" applyNumberFormat="1" applyFont="1" applyFill="1" applyBorder="1" applyAlignment="1">
      <alignment horizontal="left" vertical="center" wrapText="1"/>
    </xf>
    <xf numFmtId="0" fontId="21" fillId="0" borderId="11" xfId="4" applyFont="1" applyFill="1" applyBorder="1" applyAlignment="1">
      <alignment horizontal="left" vertical="center" wrapText="1"/>
    </xf>
    <xf numFmtId="0" fontId="0" fillId="0" borderId="11" xfId="0" applyFill="1" applyBorder="1" applyAlignment="1">
      <alignment vertical="center" wrapText="1"/>
    </xf>
    <xf numFmtId="0" fontId="19" fillId="0" borderId="11" xfId="0" applyFont="1" applyFill="1" applyBorder="1" applyAlignment="1">
      <alignment horizontal="left" vertical="center" wrapText="1"/>
    </xf>
    <xf numFmtId="0" fontId="0" fillId="0" borderId="11" xfId="0" applyBorder="1" applyAlignment="1">
      <alignment vertical="center"/>
    </xf>
    <xf numFmtId="0" fontId="0" fillId="0" borderId="11" xfId="0" applyBorder="1" applyAlignment="1">
      <alignment horizontal="left" vertical="center" wrapText="1"/>
    </xf>
    <xf numFmtId="0" fontId="0" fillId="0" borderId="11" xfId="0" applyBorder="1" applyAlignment="1">
      <alignment wrapText="1"/>
    </xf>
    <xf numFmtId="175" fontId="5" fillId="0" borderId="11" xfId="0" quotePrefix="1" applyNumberFormat="1" applyFont="1" applyFill="1" applyBorder="1" applyAlignment="1">
      <alignment horizontal="center"/>
    </xf>
    <xf numFmtId="168" fontId="5" fillId="0" borderId="11" xfId="0" applyNumberFormat="1" applyFont="1" applyFill="1" applyBorder="1" applyAlignment="1">
      <alignment horizontal="center"/>
    </xf>
    <xf numFmtId="0" fontId="5" fillId="0" borderId="11" xfId="4" applyFont="1" applyFill="1" applyBorder="1" applyAlignment="1">
      <alignment horizontal="center" vertical="center"/>
    </xf>
    <xf numFmtId="0" fontId="0" fillId="0" borderId="11" xfId="0" applyFill="1" applyBorder="1"/>
    <xf numFmtId="175" fontId="5" fillId="15" borderId="11" xfId="0" applyNumberFormat="1" applyFont="1" applyFill="1" applyBorder="1" applyAlignment="1">
      <alignment horizontal="center"/>
    </xf>
    <xf numFmtId="168" fontId="5" fillId="15" borderId="11" xfId="0" applyNumberFormat="1" applyFont="1" applyFill="1" applyBorder="1" applyAlignment="1">
      <alignment horizontal="center"/>
    </xf>
    <xf numFmtId="0" fontId="5" fillId="15" borderId="11" xfId="0" applyFont="1" applyFill="1" applyBorder="1" applyAlignment="1">
      <alignment horizontal="center" wrapText="1"/>
    </xf>
    <xf numFmtId="9" fontId="7" fillId="3" borderId="15" xfId="1" applyFont="1" applyFill="1" applyBorder="1" applyAlignment="1">
      <alignment horizontal="center"/>
    </xf>
    <xf numFmtId="9" fontId="3" fillId="4" borderId="25" xfId="1" applyFont="1" applyFill="1" applyBorder="1" applyAlignment="1">
      <alignment horizontal="center"/>
    </xf>
    <xf numFmtId="166" fontId="3" fillId="4" borderId="55" xfId="0" applyNumberFormat="1" applyFont="1" applyFill="1" applyBorder="1" applyAlignment="1">
      <alignment horizontal="center"/>
    </xf>
    <xf numFmtId="166" fontId="3" fillId="4" borderId="25" xfId="0" applyNumberFormat="1" applyFont="1" applyFill="1" applyBorder="1" applyAlignment="1">
      <alignment horizontal="center"/>
    </xf>
    <xf numFmtId="9" fontId="4" fillId="3" borderId="25" xfId="1" applyFont="1" applyFill="1" applyBorder="1" applyAlignment="1">
      <alignment horizontal="center"/>
    </xf>
    <xf numFmtId="10" fontId="0" fillId="6" borderId="11" xfId="1" applyNumberFormat="1" applyFont="1" applyFill="1" applyBorder="1" applyAlignment="1">
      <alignment horizontal="center"/>
    </xf>
    <xf numFmtId="10" fontId="4" fillId="3" borderId="25" xfId="1" applyNumberFormat="1" applyFont="1" applyFill="1" applyBorder="1" applyAlignment="1">
      <alignment horizontal="center"/>
    </xf>
    <xf numFmtId="0" fontId="12" fillId="0" borderId="0" xfId="7" applyNumberFormat="1" applyFont="1" applyFill="1" applyBorder="1" applyAlignment="1">
      <alignment wrapText="1" readingOrder="1"/>
    </xf>
    <xf numFmtId="0" fontId="13" fillId="0" borderId="0" xfId="7" applyFont="1" applyFill="1" applyBorder="1"/>
    <xf numFmtId="0" fontId="9" fillId="0" borderId="0" xfId="0" applyFont="1" applyFill="1" applyAlignment="1">
      <alignment horizontal="left"/>
    </xf>
    <xf numFmtId="0" fontId="2" fillId="2" borderId="13" xfId="0" applyFont="1" applyFill="1" applyBorder="1" applyAlignment="1">
      <alignment horizontal="center"/>
    </xf>
    <xf numFmtId="0" fontId="2" fillId="2" borderId="37" xfId="0" applyFont="1" applyFill="1" applyBorder="1" applyAlignment="1">
      <alignment horizontal="center"/>
    </xf>
    <xf numFmtId="0" fontId="2" fillId="2" borderId="24" xfId="0" applyFont="1" applyFill="1" applyBorder="1" applyAlignment="1">
      <alignment horizontal="center"/>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9" xfId="0" applyBorder="1" applyAlignment="1">
      <alignment horizontal="center" vertical="center" wrapText="1"/>
    </xf>
    <xf numFmtId="0" fontId="2" fillId="2" borderId="40" xfId="0" applyFont="1" applyFill="1" applyBorder="1" applyAlignment="1">
      <alignment horizontal="center" vertical="center" wrapText="1"/>
    </xf>
    <xf numFmtId="0" fontId="0" fillId="0" borderId="43" xfId="0"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164" fontId="2" fillId="2" borderId="56" xfId="0" applyNumberFormat="1" applyFont="1" applyFill="1" applyBorder="1" applyAlignment="1">
      <alignment horizontal="center" wrapText="1"/>
    </xf>
    <xf numFmtId="164" fontId="2" fillId="2" borderId="0" xfId="0" applyNumberFormat="1" applyFont="1" applyFill="1" applyBorder="1" applyAlignment="1">
      <alignment horizontal="center" wrapText="1"/>
    </xf>
    <xf numFmtId="165" fontId="2" fillId="2" borderId="56" xfId="0" applyNumberFormat="1" applyFont="1" applyFill="1" applyBorder="1" applyAlignment="1">
      <alignment horizontal="center" wrapText="1"/>
    </xf>
    <xf numFmtId="165" fontId="2" fillId="2" borderId="0" xfId="0" applyNumberFormat="1" applyFont="1" applyFill="1" applyBorder="1" applyAlignment="1">
      <alignment horizontal="center" wrapText="1"/>
    </xf>
    <xf numFmtId="170" fontId="2" fillId="2" borderId="11" xfId="0" applyNumberFormat="1" applyFont="1" applyFill="1" applyBorder="1" applyAlignment="1">
      <alignment horizontal="center"/>
    </xf>
    <xf numFmtId="171" fontId="2" fillId="2" borderId="11" xfId="0" applyNumberFormat="1" applyFont="1" applyFill="1" applyBorder="1" applyAlignment="1">
      <alignment horizontal="center"/>
    </xf>
    <xf numFmtId="0" fontId="9" fillId="0" borderId="0" xfId="0" applyFont="1" applyAlignment="1">
      <alignment horizontal="left"/>
    </xf>
    <xf numFmtId="0" fontId="2" fillId="2" borderId="15" xfId="0" applyFont="1" applyFill="1" applyBorder="1" applyAlignment="1">
      <alignment horizontal="center"/>
    </xf>
    <xf numFmtId="0" fontId="2" fillId="2" borderId="17" xfId="0" applyFont="1" applyFill="1" applyBorder="1" applyAlignment="1">
      <alignment horizontal="center"/>
    </xf>
    <xf numFmtId="0" fontId="2" fillId="2" borderId="49" xfId="0" applyFont="1" applyFill="1" applyBorder="1" applyAlignment="1">
      <alignment horizontal="center"/>
    </xf>
    <xf numFmtId="0" fontId="2" fillId="2" borderId="48" xfId="0" applyFont="1" applyFill="1" applyBorder="1" applyAlignment="1">
      <alignment horizontal="center"/>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23" xfId="0" applyFont="1" applyFill="1" applyBorder="1" applyAlignment="1">
      <alignment horizontal="center" wrapText="1"/>
    </xf>
    <xf numFmtId="0" fontId="0" fillId="0" borderId="17" xfId="0" applyFont="1" applyBorder="1" applyAlignment="1">
      <alignment horizontal="center" wrapText="1"/>
    </xf>
    <xf numFmtId="0" fontId="2" fillId="2" borderId="41" xfId="0" applyFont="1" applyFill="1" applyBorder="1" applyAlignment="1">
      <alignment horizontal="center"/>
    </xf>
    <xf numFmtId="0" fontId="2" fillId="2" borderId="16" xfId="0" applyFont="1" applyFill="1" applyBorder="1" applyAlignment="1">
      <alignment horizontal="center"/>
    </xf>
    <xf numFmtId="0" fontId="2" fillId="2" borderId="23" xfId="0" applyFont="1" applyFill="1" applyBorder="1" applyAlignment="1">
      <alignment horizontal="center"/>
    </xf>
    <xf numFmtId="0" fontId="2" fillId="2" borderId="1" xfId="0" applyFont="1" applyFill="1" applyBorder="1" applyAlignment="1">
      <alignment horizontal="center"/>
    </xf>
    <xf numFmtId="0" fontId="2" fillId="2" borderId="40" xfId="0" applyFont="1" applyFill="1" applyBorder="1" applyAlignment="1">
      <alignment horizontal="center"/>
    </xf>
    <xf numFmtId="0" fontId="2" fillId="2" borderId="50" xfId="0" applyFont="1" applyFill="1" applyBorder="1" applyAlignment="1">
      <alignment horizontal="center" wrapText="1"/>
    </xf>
    <xf numFmtId="0" fontId="2" fillId="2" borderId="0" xfId="0" applyFont="1" applyFill="1" applyBorder="1" applyAlignment="1">
      <alignment horizontal="center" wrapText="1"/>
    </xf>
    <xf numFmtId="164" fontId="2" fillId="2" borderId="11" xfId="0" applyNumberFormat="1" applyFont="1" applyFill="1" applyBorder="1" applyAlignment="1">
      <alignment horizontal="center" wrapText="1"/>
    </xf>
    <xf numFmtId="0" fontId="6" fillId="2" borderId="41" xfId="0" applyFont="1" applyFill="1" applyBorder="1" applyAlignment="1">
      <alignment horizontal="center" wrapText="1"/>
    </xf>
    <xf numFmtId="0" fontId="6" fillId="2" borderId="1" xfId="0" applyFont="1" applyFill="1" applyBorder="1" applyAlignment="1">
      <alignment horizontal="center"/>
    </xf>
    <xf numFmtId="0" fontId="6" fillId="2" borderId="40" xfId="0" applyFont="1" applyFill="1" applyBorder="1" applyAlignment="1">
      <alignment horizontal="center"/>
    </xf>
    <xf numFmtId="0" fontId="6" fillId="2" borderId="13" xfId="0" applyFont="1" applyFill="1" applyBorder="1" applyAlignment="1">
      <alignment horizontal="center"/>
    </xf>
    <xf numFmtId="0" fontId="6" fillId="2" borderId="37" xfId="0" applyFont="1" applyFill="1" applyBorder="1" applyAlignment="1">
      <alignment horizontal="center"/>
    </xf>
    <xf numFmtId="0" fontId="6" fillId="2" borderId="24" xfId="0" applyFont="1" applyFill="1" applyBorder="1" applyAlignment="1">
      <alignment horizontal="center"/>
    </xf>
    <xf numFmtId="0" fontId="8" fillId="0" borderId="0" xfId="0" applyFont="1" applyAlignment="1">
      <alignment horizontal="left"/>
    </xf>
    <xf numFmtId="0" fontId="6" fillId="2" borderId="13" xfId="0" applyFont="1" applyFill="1" applyBorder="1" applyAlignment="1">
      <alignment horizontal="center" wrapText="1"/>
    </xf>
    <xf numFmtId="0" fontId="6" fillId="2" borderId="37" xfId="0" applyFont="1" applyFill="1" applyBorder="1" applyAlignment="1">
      <alignment horizontal="center" wrapText="1"/>
    </xf>
    <xf numFmtId="0" fontId="6" fillId="2" borderId="24" xfId="0" applyFont="1" applyFill="1" applyBorder="1" applyAlignment="1">
      <alignment horizontal="center" wrapText="1"/>
    </xf>
    <xf numFmtId="0" fontId="9" fillId="0" borderId="0" xfId="0" applyFont="1" applyFill="1" applyAlignment="1">
      <alignment horizontal="center"/>
    </xf>
    <xf numFmtId="0" fontId="7" fillId="5" borderId="11" xfId="0" applyFont="1" applyFill="1" applyBorder="1" applyAlignment="1">
      <alignment horizontal="center" vertical="center"/>
    </xf>
    <xf numFmtId="0" fontId="7" fillId="6" borderId="11"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31"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1" xfId="0" applyFont="1" applyFill="1" applyBorder="1" applyAlignment="1">
      <alignment horizontal="center" vertical="center"/>
    </xf>
    <xf numFmtId="0" fontId="7" fillId="6" borderId="27" xfId="0" applyFont="1" applyFill="1" applyBorder="1" applyAlignment="1">
      <alignment horizontal="center" vertical="center"/>
    </xf>
    <xf numFmtId="0" fontId="2" fillId="2" borderId="21" xfId="0" applyFont="1" applyFill="1" applyBorder="1" applyAlignment="1">
      <alignment horizontal="center" wrapText="1"/>
    </xf>
    <xf numFmtId="0" fontId="2" fillId="2" borderId="19" xfId="0" applyFont="1" applyFill="1" applyBorder="1" applyAlignment="1">
      <alignment horizontal="center" wrapText="1"/>
    </xf>
    <xf numFmtId="0" fontId="14" fillId="9" borderId="58" xfId="0" applyNumberFormat="1" applyFont="1" applyFill="1" applyBorder="1" applyAlignment="1">
      <alignment horizontal="center" vertical="center" wrapText="1" readingOrder="1"/>
    </xf>
    <xf numFmtId="0" fontId="13" fillId="0" borderId="57" xfId="0" applyNumberFormat="1" applyFont="1" applyFill="1" applyBorder="1" applyAlignment="1">
      <alignment vertical="top" wrapText="1"/>
    </xf>
    <xf numFmtId="0" fontId="14" fillId="10" borderId="58" xfId="0" applyNumberFormat="1" applyFont="1" applyFill="1" applyBorder="1" applyAlignment="1">
      <alignment horizontal="center" vertical="center" wrapText="1" readingOrder="1"/>
    </xf>
    <xf numFmtId="0" fontId="14" fillId="11" borderId="58" xfId="0" applyNumberFormat="1" applyFont="1" applyFill="1" applyBorder="1" applyAlignment="1">
      <alignment horizontal="center" vertical="center" wrapText="1" readingOrder="1"/>
    </xf>
    <xf numFmtId="0" fontId="14" fillId="12" borderId="58" xfId="0" applyNumberFormat="1" applyFont="1" applyFill="1" applyBorder="1" applyAlignment="1">
      <alignment horizontal="center" vertical="center" wrapText="1" readingOrder="1"/>
    </xf>
    <xf numFmtId="0" fontId="12" fillId="0" borderId="0" xfId="0" applyNumberFormat="1" applyFont="1" applyFill="1" applyBorder="1" applyAlignment="1">
      <alignment horizontal="left" wrapText="1" readingOrder="1"/>
    </xf>
    <xf numFmtId="0" fontId="12" fillId="0" borderId="59" xfId="0" applyNumberFormat="1" applyFont="1" applyFill="1" applyBorder="1" applyAlignment="1">
      <alignment horizontal="left" wrapText="1" readingOrder="1"/>
    </xf>
    <xf numFmtId="0" fontId="18" fillId="13" borderId="60" xfId="0" applyNumberFormat="1" applyFont="1" applyFill="1" applyBorder="1" applyAlignment="1">
      <alignment horizontal="center" vertical="center" wrapText="1" readingOrder="1"/>
    </xf>
    <xf numFmtId="0" fontId="18" fillId="13" borderId="61" xfId="0" applyNumberFormat="1" applyFont="1" applyFill="1" applyBorder="1" applyAlignment="1">
      <alignment horizontal="center" vertical="center" wrapText="1" readingOrder="1"/>
    </xf>
    <xf numFmtId="0" fontId="18" fillId="13" borderId="62" xfId="0" applyNumberFormat="1" applyFont="1" applyFill="1" applyBorder="1" applyAlignment="1">
      <alignment horizontal="center" vertical="center" wrapText="1" readingOrder="1"/>
    </xf>
    <xf numFmtId="0" fontId="18" fillId="13" borderId="59" xfId="0" applyNumberFormat="1" applyFont="1" applyFill="1" applyBorder="1" applyAlignment="1">
      <alignment horizontal="center" vertical="center" wrapText="1" readingOrder="1"/>
    </xf>
  </cellXfs>
  <cellStyles count="11">
    <cellStyle name="Comma" xfId="2" builtinId="3"/>
    <cellStyle name="Currency" xfId="3" builtinId="4"/>
    <cellStyle name="Normal" xfId="0" builtinId="0"/>
    <cellStyle name="Normal 2" xfId="6"/>
    <cellStyle name="Normal 3" xfId="4"/>
    <cellStyle name="Normal 3 2" xfId="5"/>
    <cellStyle name="Normal 3 2 2" xfId="9"/>
    <cellStyle name="Normal 4" xfId="7"/>
    <cellStyle name="Normal 4 2" xfId="10"/>
    <cellStyle name="Percent" xfId="1" builtinId="5"/>
    <cellStyle name="Percent 2" xfId="8"/>
  </cellStyles>
  <dxfs count="228">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theme="0" tint="-0.499984740745262"/>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00"/>
              <a:t>Mod Volume and LTV Compliance by Month</a:t>
            </a:r>
          </a:p>
        </c:rich>
      </c:tx>
    </c:title>
    <c:plotArea>
      <c:layout/>
      <c:lineChart>
        <c:grouping val="standard"/>
        <c:ser>
          <c:idx val="0"/>
          <c:order val="0"/>
          <c:tx>
            <c:strRef>
              <c:f>'Mod Forgiveness-Summary'!$E$4</c:f>
              <c:strCache>
                <c:ptCount val="1"/>
                <c:pt idx="0">
                  <c:v>Total Mods with Earned Forgiveness</c:v>
                </c:pt>
              </c:strCache>
            </c:strRef>
          </c:tx>
          <c:cat>
            <c:numRef>
              <c:f>'Mod Forgiveness-Summary'!$B$5:$B$10</c:f>
              <c:numCache>
                <c:formatCode>m/d/yyyy</c:formatCode>
                <c:ptCount val="6"/>
                <c:pt idx="0">
                  <c:v>42124</c:v>
                </c:pt>
                <c:pt idx="1">
                  <c:v>42155</c:v>
                </c:pt>
                <c:pt idx="2">
                  <c:v>42185</c:v>
                </c:pt>
              </c:numCache>
            </c:numRef>
          </c:cat>
          <c:val>
            <c:numRef>
              <c:f>'Mod Forgiveness-Summary'!$E$5:$E$7</c:f>
              <c:numCache>
                <c:formatCode>#,##0</c:formatCode>
                <c:ptCount val="3"/>
                <c:pt idx="0">
                  <c:v>195</c:v>
                </c:pt>
                <c:pt idx="1">
                  <c:v>189</c:v>
                </c:pt>
                <c:pt idx="2">
                  <c:v>163</c:v>
                </c:pt>
              </c:numCache>
            </c:numRef>
          </c:val>
        </c:ser>
        <c:marker val="1"/>
        <c:axId val="284435968"/>
        <c:axId val="284437504"/>
      </c:lineChart>
      <c:lineChart>
        <c:grouping val="standard"/>
        <c:ser>
          <c:idx val="1"/>
          <c:order val="1"/>
          <c:tx>
            <c:strRef>
              <c:f>'Mod Forgiveness-Summary'!$J$3:$J$4</c:f>
              <c:strCache>
                <c:ptCount val="1"/>
                <c:pt idx="0">
                  <c:v>Initial Compliance %</c:v>
                </c:pt>
              </c:strCache>
            </c:strRef>
          </c:tx>
          <c:cat>
            <c:numRef>
              <c:f>'Mod Forgiveness-Summary'!$B$5:$B$7</c:f>
              <c:numCache>
                <c:formatCode>m/d/yyyy</c:formatCode>
                <c:ptCount val="3"/>
                <c:pt idx="0">
                  <c:v>42124</c:v>
                </c:pt>
                <c:pt idx="1">
                  <c:v>42155</c:v>
                </c:pt>
                <c:pt idx="2">
                  <c:v>42185</c:v>
                </c:pt>
              </c:numCache>
            </c:numRef>
          </c:cat>
          <c:val>
            <c:numRef>
              <c:f>'Mod Forgiveness-Summary'!$J$5:$J$7</c:f>
              <c:numCache>
                <c:formatCode>0.0%</c:formatCode>
                <c:ptCount val="3"/>
                <c:pt idx="0">
                  <c:v>0.9538461538461539</c:v>
                </c:pt>
                <c:pt idx="1">
                  <c:v>0.98941798941798942</c:v>
                </c:pt>
                <c:pt idx="2">
                  <c:v>0.93865030674846628</c:v>
                </c:pt>
              </c:numCache>
            </c:numRef>
          </c:val>
        </c:ser>
        <c:ser>
          <c:idx val="2"/>
          <c:order val="2"/>
          <c:tx>
            <c:strRef>
              <c:f>'Mod Forgiveness-Summary'!$K$3:$K$4</c:f>
              <c:strCache>
                <c:ptCount val="1"/>
                <c:pt idx="0">
                  <c:v>Final Compliance %</c:v>
                </c:pt>
              </c:strCache>
            </c:strRef>
          </c:tx>
          <c:cat>
            <c:numRef>
              <c:f>'Mod Forgiveness-Summary'!$B$5:$B$7</c:f>
              <c:numCache>
                <c:formatCode>m/d/yyyy</c:formatCode>
                <c:ptCount val="3"/>
                <c:pt idx="0">
                  <c:v>42124</c:v>
                </c:pt>
                <c:pt idx="1">
                  <c:v>42155</c:v>
                </c:pt>
                <c:pt idx="2">
                  <c:v>42185</c:v>
                </c:pt>
              </c:numCache>
            </c:numRef>
          </c:cat>
          <c:val>
            <c:numRef>
              <c:f>'Mod Forgiveness-Summary'!$K$5:$K$7</c:f>
              <c:numCache>
                <c:formatCode>0.0%</c:formatCode>
                <c:ptCount val="3"/>
                <c:pt idx="0">
                  <c:v>1</c:v>
                </c:pt>
                <c:pt idx="1">
                  <c:v>1</c:v>
                </c:pt>
                <c:pt idx="2">
                  <c:v>0.99386503067484666</c:v>
                </c:pt>
              </c:numCache>
            </c:numRef>
          </c:val>
        </c:ser>
        <c:marker val="1"/>
        <c:axId val="284445696"/>
        <c:axId val="284443776"/>
      </c:lineChart>
      <c:catAx>
        <c:axId val="284435968"/>
        <c:scaling>
          <c:orientation val="minMax"/>
        </c:scaling>
        <c:axPos val="b"/>
        <c:numFmt formatCode="m/d/yyyy" sourceLinked="1"/>
        <c:tickLblPos val="nextTo"/>
        <c:txPr>
          <a:bodyPr rot="-2700000"/>
          <a:lstStyle/>
          <a:p>
            <a:pPr>
              <a:defRPr/>
            </a:pPr>
            <a:endParaRPr lang="en-US"/>
          </a:p>
        </c:txPr>
        <c:crossAx val="284437504"/>
        <c:crosses val="autoZero"/>
        <c:lblAlgn val="ctr"/>
        <c:lblOffset val="100"/>
        <c:tickLblSkip val="1"/>
        <c:noMultiLvlLbl val="1"/>
      </c:catAx>
      <c:valAx>
        <c:axId val="284437504"/>
        <c:scaling>
          <c:orientation val="minMax"/>
        </c:scaling>
        <c:axPos val="l"/>
        <c:majorGridlines/>
        <c:title>
          <c:tx>
            <c:rich>
              <a:bodyPr rot="-5400000" vert="horz"/>
              <a:lstStyle/>
              <a:p>
                <a:pPr>
                  <a:defRPr/>
                </a:pPr>
                <a:r>
                  <a:rPr lang="en-US"/>
                  <a:t>Mod Volume</a:t>
                </a:r>
              </a:p>
            </c:rich>
          </c:tx>
        </c:title>
        <c:numFmt formatCode="#,##0" sourceLinked="1"/>
        <c:tickLblPos val="nextTo"/>
        <c:crossAx val="284435968"/>
        <c:crosses val="autoZero"/>
        <c:crossBetween val="between"/>
      </c:valAx>
      <c:valAx>
        <c:axId val="284443776"/>
        <c:scaling>
          <c:orientation val="minMax"/>
          <c:max val="1"/>
        </c:scaling>
        <c:axPos val="r"/>
        <c:title>
          <c:tx>
            <c:rich>
              <a:bodyPr rot="-5400000" vert="horz"/>
              <a:lstStyle/>
              <a:p>
                <a:pPr>
                  <a:defRPr/>
                </a:pPr>
                <a:r>
                  <a:rPr lang="en-US"/>
                  <a:t>Compliance %</a:t>
                </a:r>
              </a:p>
            </c:rich>
          </c:tx>
        </c:title>
        <c:numFmt formatCode="0.0%" sourceLinked="1"/>
        <c:tickLblPos val="nextTo"/>
        <c:crossAx val="284445696"/>
        <c:crosses val="max"/>
        <c:crossBetween val="between"/>
      </c:valAx>
      <c:dateAx>
        <c:axId val="284445696"/>
        <c:scaling>
          <c:orientation val="minMax"/>
        </c:scaling>
        <c:delete val="1"/>
        <c:axPos val="b"/>
        <c:numFmt formatCode="m/d/yyyy" sourceLinked="1"/>
        <c:tickLblPos val="none"/>
        <c:crossAx val="284443776"/>
        <c:crosses val="autoZero"/>
        <c:auto val="1"/>
        <c:lblOffset val="100"/>
        <c:baseTimeUnit val="months"/>
      </c:dateAx>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00"/>
              <a:t>Principal Forgiveness Volume</a:t>
            </a:r>
            <a:r>
              <a:rPr lang="en-US" sz="1000" baseline="0"/>
              <a:t> by Total Mod Production</a:t>
            </a:r>
            <a:endParaRPr lang="en-US" sz="1000"/>
          </a:p>
        </c:rich>
      </c:tx>
    </c:title>
    <c:plotArea>
      <c:layout>
        <c:manualLayout>
          <c:layoutTarget val="inner"/>
          <c:xMode val="edge"/>
          <c:yMode val="edge"/>
          <c:x val="9.0260207567074965E-2"/>
          <c:y val="0.1433597757149366"/>
          <c:w val="0.88612880948928274"/>
          <c:h val="0.50927684558599506"/>
        </c:manualLayout>
      </c:layout>
      <c:barChart>
        <c:barDir val="col"/>
        <c:grouping val="clustered"/>
        <c:ser>
          <c:idx val="0"/>
          <c:order val="0"/>
          <c:tx>
            <c:strRef>
              <c:f>'Mod Forgiveness-Summary'!$C$3:$C$4</c:f>
              <c:strCache>
                <c:ptCount val="1"/>
                <c:pt idx="0">
                  <c:v>Total Modifications</c:v>
                </c:pt>
              </c:strCache>
            </c:strRef>
          </c:tx>
          <c:cat>
            <c:numRef>
              <c:f>'Mod Forgiveness-Summary'!$B$5:$B$7</c:f>
              <c:numCache>
                <c:formatCode>m/d/yyyy</c:formatCode>
                <c:ptCount val="3"/>
                <c:pt idx="0">
                  <c:v>42124</c:v>
                </c:pt>
                <c:pt idx="1">
                  <c:v>42155</c:v>
                </c:pt>
                <c:pt idx="2">
                  <c:v>42185</c:v>
                </c:pt>
              </c:numCache>
            </c:numRef>
          </c:cat>
          <c:val>
            <c:numRef>
              <c:f>'Mod Forgiveness-Summary'!$C$5:$C$7</c:f>
              <c:numCache>
                <c:formatCode>#,##0</c:formatCode>
                <c:ptCount val="3"/>
                <c:pt idx="0">
                  <c:v>400</c:v>
                </c:pt>
                <c:pt idx="1">
                  <c:v>349</c:v>
                </c:pt>
                <c:pt idx="2">
                  <c:v>289</c:v>
                </c:pt>
              </c:numCache>
            </c:numRef>
          </c:val>
        </c:ser>
        <c:ser>
          <c:idx val="1"/>
          <c:order val="1"/>
          <c:tx>
            <c:strRef>
              <c:f>'Mod Forgiveness-Summary'!$E$4</c:f>
              <c:strCache>
                <c:ptCount val="1"/>
                <c:pt idx="0">
                  <c:v>Total Mods with Earned Forgiveness</c:v>
                </c:pt>
              </c:strCache>
            </c:strRef>
          </c:tx>
          <c:cat>
            <c:numRef>
              <c:f>'Mod Forgiveness-Summary'!$B$5:$B$7</c:f>
              <c:numCache>
                <c:formatCode>m/d/yyyy</c:formatCode>
                <c:ptCount val="3"/>
                <c:pt idx="0">
                  <c:v>42124</c:v>
                </c:pt>
                <c:pt idx="1">
                  <c:v>42155</c:v>
                </c:pt>
                <c:pt idx="2">
                  <c:v>42185</c:v>
                </c:pt>
              </c:numCache>
            </c:numRef>
          </c:cat>
          <c:val>
            <c:numRef>
              <c:f>'Mod Forgiveness-Summary'!$E$5:$E$7</c:f>
              <c:numCache>
                <c:formatCode>#,##0</c:formatCode>
                <c:ptCount val="3"/>
                <c:pt idx="0">
                  <c:v>195</c:v>
                </c:pt>
                <c:pt idx="1">
                  <c:v>189</c:v>
                </c:pt>
                <c:pt idx="2">
                  <c:v>163</c:v>
                </c:pt>
              </c:numCache>
            </c:numRef>
          </c:val>
        </c:ser>
        <c:ser>
          <c:idx val="2"/>
          <c:order val="2"/>
          <c:tx>
            <c:strRef>
              <c:f>'Mod Forgiveness-Summary'!$D$4</c:f>
              <c:strCache>
                <c:ptCount val="1"/>
                <c:pt idx="0">
                  <c:v>Total Mods without Earned Forgiveness</c:v>
                </c:pt>
              </c:strCache>
            </c:strRef>
          </c:tx>
          <c:cat>
            <c:numRef>
              <c:f>'Mod Forgiveness-Summary'!$B$5:$B$7</c:f>
              <c:numCache>
                <c:formatCode>m/d/yyyy</c:formatCode>
                <c:ptCount val="3"/>
                <c:pt idx="0">
                  <c:v>42124</c:v>
                </c:pt>
                <c:pt idx="1">
                  <c:v>42155</c:v>
                </c:pt>
                <c:pt idx="2">
                  <c:v>42185</c:v>
                </c:pt>
              </c:numCache>
            </c:numRef>
          </c:cat>
          <c:val>
            <c:numRef>
              <c:f>'Mod Forgiveness-Summary'!$D$5:$D$7</c:f>
              <c:numCache>
                <c:formatCode>#,##0</c:formatCode>
                <c:ptCount val="3"/>
                <c:pt idx="0">
                  <c:v>205</c:v>
                </c:pt>
                <c:pt idx="1">
                  <c:v>160</c:v>
                </c:pt>
                <c:pt idx="2">
                  <c:v>126</c:v>
                </c:pt>
              </c:numCache>
            </c:numRef>
          </c:val>
        </c:ser>
        <c:axId val="284472832"/>
        <c:axId val="284474368"/>
      </c:barChart>
      <c:catAx>
        <c:axId val="284472832"/>
        <c:scaling>
          <c:orientation val="minMax"/>
        </c:scaling>
        <c:axPos val="b"/>
        <c:numFmt formatCode="m/d/yyyy" sourceLinked="1"/>
        <c:tickLblPos val="nextTo"/>
        <c:txPr>
          <a:bodyPr rot="-2700000"/>
          <a:lstStyle/>
          <a:p>
            <a:pPr>
              <a:defRPr/>
            </a:pPr>
            <a:endParaRPr lang="en-US"/>
          </a:p>
        </c:txPr>
        <c:crossAx val="284474368"/>
        <c:crosses val="autoZero"/>
        <c:lblAlgn val="ctr"/>
        <c:lblOffset val="100"/>
        <c:tickLblSkip val="1"/>
        <c:noMultiLvlLbl val="1"/>
      </c:catAx>
      <c:valAx>
        <c:axId val="284474368"/>
        <c:scaling>
          <c:orientation val="minMax"/>
        </c:scaling>
        <c:axPos val="l"/>
        <c:majorGridlines/>
        <c:title>
          <c:tx>
            <c:rich>
              <a:bodyPr rot="-5400000" vert="horz"/>
              <a:lstStyle/>
              <a:p>
                <a:pPr>
                  <a:defRPr/>
                </a:pPr>
                <a:r>
                  <a:rPr lang="en-US"/>
                  <a:t>Loan Count</a:t>
                </a:r>
              </a:p>
            </c:rich>
          </c:tx>
        </c:title>
        <c:numFmt formatCode="#,##0" sourceLinked="1"/>
        <c:tickLblPos val="nextTo"/>
        <c:crossAx val="284472832"/>
        <c:crosses val="autoZero"/>
        <c:crossBetween val="between"/>
      </c:valAx>
    </c:plotArea>
    <c:legend>
      <c:legendPos val="b"/>
      <c:layout>
        <c:manualLayout>
          <c:xMode val="edge"/>
          <c:yMode val="edge"/>
          <c:x val="2.9775697352155878E-2"/>
          <c:y val="0.81955170939095856"/>
          <c:w val="0.93830215230081171"/>
          <c:h val="0.15382422245142691"/>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Foreclosure Bid Initial Compliance by UPB Band</a:t>
            </a:r>
            <a:endParaRPr lang="en-US" sz="1000">
              <a:effectLst/>
            </a:endParaRPr>
          </a:p>
        </c:rich>
      </c:tx>
    </c:title>
    <c:plotArea>
      <c:layout/>
      <c:lineChart>
        <c:grouping val="standard"/>
        <c:ser>
          <c:idx val="0"/>
          <c:order val="0"/>
          <c:tx>
            <c:strRef>
              <c:f>'FCL Bid-Summary'!$G$3:$L$3</c:f>
              <c:strCache>
                <c:ptCount val="1"/>
                <c:pt idx="0">
                  <c:v>UPB &lt;= $150k</c:v>
                </c:pt>
              </c:strCache>
            </c:strRef>
          </c:tx>
          <c:cat>
            <c:numRef>
              <c:f>'FCL Bid-Summary'!$B$5:$B$7</c:f>
              <c:numCache>
                <c:formatCode>m/d/yyyy</c:formatCode>
                <c:ptCount val="3"/>
                <c:pt idx="0">
                  <c:v>42124</c:v>
                </c:pt>
                <c:pt idx="1">
                  <c:v>42155</c:v>
                </c:pt>
                <c:pt idx="2">
                  <c:v>42185</c:v>
                </c:pt>
              </c:numCache>
            </c:numRef>
          </c:cat>
          <c:val>
            <c:numRef>
              <c:f>'FCL Bid-Summary'!$L$5:$L$7</c:f>
              <c:numCache>
                <c:formatCode>0.0%</c:formatCode>
                <c:ptCount val="3"/>
                <c:pt idx="0">
                  <c:v>0.90476190476190477</c:v>
                </c:pt>
                <c:pt idx="1">
                  <c:v>0.88888888888888884</c:v>
                </c:pt>
                <c:pt idx="2">
                  <c:v>0.89915966386554624</c:v>
                </c:pt>
              </c:numCache>
            </c:numRef>
          </c:val>
        </c:ser>
        <c:ser>
          <c:idx val="1"/>
          <c:order val="1"/>
          <c:tx>
            <c:strRef>
              <c:f>'FCL Bid-Summary'!$N$3:$S$3</c:f>
              <c:strCache>
                <c:ptCount val="1"/>
                <c:pt idx="0">
                  <c:v>UPB &gt; $150k to &lt;= $450k</c:v>
                </c:pt>
              </c:strCache>
            </c:strRef>
          </c:tx>
          <c:cat>
            <c:numRef>
              <c:f>'FCL Bid-Summary'!$B$5:$B$7</c:f>
              <c:numCache>
                <c:formatCode>m/d/yyyy</c:formatCode>
                <c:ptCount val="3"/>
                <c:pt idx="0">
                  <c:v>42124</c:v>
                </c:pt>
                <c:pt idx="1">
                  <c:v>42155</c:v>
                </c:pt>
                <c:pt idx="2">
                  <c:v>42185</c:v>
                </c:pt>
              </c:numCache>
            </c:numRef>
          </c:cat>
          <c:val>
            <c:numRef>
              <c:f>'FCL Bid-Summary'!$S$5:$S$7</c:f>
              <c:numCache>
                <c:formatCode>0.0%</c:formatCode>
                <c:ptCount val="3"/>
                <c:pt idx="0">
                  <c:v>0.92553191489361697</c:v>
                </c:pt>
                <c:pt idx="1">
                  <c:v>0.90506329113924056</c:v>
                </c:pt>
                <c:pt idx="2">
                  <c:v>0.93782383419689119</c:v>
                </c:pt>
              </c:numCache>
            </c:numRef>
          </c:val>
        </c:ser>
        <c:ser>
          <c:idx val="2"/>
          <c:order val="2"/>
          <c:tx>
            <c:strRef>
              <c:f>'FCL Bid-Summary'!$U$3:$Z$3</c:f>
              <c:strCache>
                <c:ptCount val="1"/>
                <c:pt idx="0">
                  <c:v>UPB &gt; $450k</c:v>
                </c:pt>
              </c:strCache>
            </c:strRef>
          </c:tx>
          <c:cat>
            <c:numRef>
              <c:f>'FCL Bid-Summary'!$B$5:$B$7</c:f>
              <c:numCache>
                <c:formatCode>m/d/yyyy</c:formatCode>
                <c:ptCount val="3"/>
                <c:pt idx="0">
                  <c:v>42124</c:v>
                </c:pt>
                <c:pt idx="1">
                  <c:v>42155</c:v>
                </c:pt>
                <c:pt idx="2">
                  <c:v>42185</c:v>
                </c:pt>
              </c:numCache>
            </c:numRef>
          </c:cat>
          <c:val>
            <c:numRef>
              <c:f>'FCL Bid-Summary'!$Z$5:$Z$7</c:f>
              <c:numCache>
                <c:formatCode>0.0%</c:formatCode>
                <c:ptCount val="3"/>
                <c:pt idx="0">
                  <c:v>0.91428571428571426</c:v>
                </c:pt>
                <c:pt idx="1">
                  <c:v>0.83333333333333337</c:v>
                </c:pt>
                <c:pt idx="2">
                  <c:v>0.9</c:v>
                </c:pt>
              </c:numCache>
            </c:numRef>
          </c:val>
        </c:ser>
        <c:marker val="1"/>
        <c:axId val="285086080"/>
        <c:axId val="285087616"/>
      </c:lineChart>
      <c:catAx>
        <c:axId val="285086080"/>
        <c:scaling>
          <c:orientation val="minMax"/>
        </c:scaling>
        <c:axPos val="b"/>
        <c:numFmt formatCode="m/d/yyyy" sourceLinked="1"/>
        <c:tickLblPos val="nextTo"/>
        <c:txPr>
          <a:bodyPr rot="-2700000"/>
          <a:lstStyle/>
          <a:p>
            <a:pPr>
              <a:defRPr/>
            </a:pPr>
            <a:endParaRPr lang="en-US"/>
          </a:p>
        </c:txPr>
        <c:crossAx val="285087616"/>
        <c:crosses val="autoZero"/>
        <c:lblAlgn val="ctr"/>
        <c:lblOffset val="100"/>
        <c:noMultiLvlLbl val="1"/>
      </c:catAx>
      <c:valAx>
        <c:axId val="285087616"/>
        <c:scaling>
          <c:orientation val="minMax"/>
        </c:scaling>
        <c:axPos val="l"/>
        <c:majorGridlines/>
        <c:numFmt formatCode="0.0%" sourceLinked="1"/>
        <c:tickLblPos val="nextTo"/>
        <c:crossAx val="285086080"/>
        <c:crosses val="autoZero"/>
        <c:crossBetween val="between"/>
      </c:valAx>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Foreclosure Bid Compliance by Month</a:t>
            </a:r>
            <a:endParaRPr lang="en-US" sz="1000">
              <a:effectLst/>
            </a:endParaRPr>
          </a:p>
        </c:rich>
      </c:tx>
    </c:title>
    <c:plotArea>
      <c:layout/>
      <c:barChart>
        <c:barDir val="col"/>
        <c:grouping val="stacked"/>
        <c:ser>
          <c:idx val="0"/>
          <c:order val="0"/>
          <c:tx>
            <c:strRef>
              <c:f>'FCL Bid-Summary'!$G$3:$L$3</c:f>
              <c:strCache>
                <c:ptCount val="1"/>
                <c:pt idx="0">
                  <c:v>UPB &lt;= $150k</c:v>
                </c:pt>
              </c:strCache>
            </c:strRef>
          </c:tx>
          <c:cat>
            <c:numRef>
              <c:f>'FCL Bid-Summary'!$B$5:$B$7</c:f>
              <c:numCache>
                <c:formatCode>m/d/yyyy</c:formatCode>
                <c:ptCount val="3"/>
                <c:pt idx="0">
                  <c:v>42124</c:v>
                </c:pt>
                <c:pt idx="1">
                  <c:v>42155</c:v>
                </c:pt>
                <c:pt idx="2">
                  <c:v>42185</c:v>
                </c:pt>
              </c:numCache>
            </c:numRef>
          </c:cat>
          <c:val>
            <c:numRef>
              <c:f>'FCL Bid-Summary'!$G$5:$G$7</c:f>
              <c:numCache>
                <c:formatCode>0</c:formatCode>
                <c:ptCount val="3"/>
                <c:pt idx="0">
                  <c:v>147</c:v>
                </c:pt>
                <c:pt idx="1">
                  <c:v>99</c:v>
                </c:pt>
                <c:pt idx="2">
                  <c:v>119</c:v>
                </c:pt>
              </c:numCache>
            </c:numRef>
          </c:val>
        </c:ser>
        <c:ser>
          <c:idx val="1"/>
          <c:order val="1"/>
          <c:tx>
            <c:strRef>
              <c:f>'FCL Bid-Summary'!$N$3:$S$3</c:f>
              <c:strCache>
                <c:ptCount val="1"/>
                <c:pt idx="0">
                  <c:v>UPB &gt; $150k to &lt;= $450k</c:v>
                </c:pt>
              </c:strCache>
            </c:strRef>
          </c:tx>
          <c:cat>
            <c:numRef>
              <c:f>'FCL Bid-Summary'!$B$5:$B$7</c:f>
              <c:numCache>
                <c:formatCode>m/d/yyyy</c:formatCode>
                <c:ptCount val="3"/>
                <c:pt idx="0">
                  <c:v>42124</c:v>
                </c:pt>
                <c:pt idx="1">
                  <c:v>42155</c:v>
                </c:pt>
                <c:pt idx="2">
                  <c:v>42185</c:v>
                </c:pt>
              </c:numCache>
            </c:numRef>
          </c:cat>
          <c:val>
            <c:numRef>
              <c:f>'FCL Bid-Summary'!$N$5:$N$7</c:f>
              <c:numCache>
                <c:formatCode>0</c:formatCode>
                <c:ptCount val="3"/>
                <c:pt idx="0">
                  <c:v>188</c:v>
                </c:pt>
                <c:pt idx="1">
                  <c:v>158</c:v>
                </c:pt>
                <c:pt idx="2">
                  <c:v>193</c:v>
                </c:pt>
              </c:numCache>
            </c:numRef>
          </c:val>
        </c:ser>
        <c:ser>
          <c:idx val="2"/>
          <c:order val="2"/>
          <c:tx>
            <c:strRef>
              <c:f>'FCL Bid-Summary'!$U$3:$Z$3</c:f>
              <c:strCache>
                <c:ptCount val="1"/>
                <c:pt idx="0">
                  <c:v>UPB &gt; $450k</c:v>
                </c:pt>
              </c:strCache>
            </c:strRef>
          </c:tx>
          <c:cat>
            <c:numRef>
              <c:f>'FCL Bid-Summary'!$B$5:$B$7</c:f>
              <c:numCache>
                <c:formatCode>m/d/yyyy</c:formatCode>
                <c:ptCount val="3"/>
                <c:pt idx="0">
                  <c:v>42124</c:v>
                </c:pt>
                <c:pt idx="1">
                  <c:v>42155</c:v>
                </c:pt>
                <c:pt idx="2">
                  <c:v>42185</c:v>
                </c:pt>
              </c:numCache>
            </c:numRef>
          </c:cat>
          <c:val>
            <c:numRef>
              <c:f>'FCL Bid-Summary'!$U$5:$U$7</c:f>
              <c:numCache>
                <c:formatCode>0</c:formatCode>
                <c:ptCount val="3"/>
                <c:pt idx="0">
                  <c:v>35</c:v>
                </c:pt>
                <c:pt idx="1">
                  <c:v>36</c:v>
                </c:pt>
                <c:pt idx="2">
                  <c:v>40</c:v>
                </c:pt>
              </c:numCache>
            </c:numRef>
          </c:val>
        </c:ser>
        <c:overlap val="100"/>
        <c:axId val="285153920"/>
        <c:axId val="285168000"/>
      </c:barChart>
      <c:lineChart>
        <c:grouping val="standard"/>
        <c:ser>
          <c:idx val="3"/>
          <c:order val="3"/>
          <c:tx>
            <c:strRef>
              <c:f>'FCL Bid-Summary'!$AG$4</c:f>
              <c:strCache>
                <c:ptCount val="1"/>
                <c:pt idx="0">
                  <c:v>Compliant</c:v>
                </c:pt>
              </c:strCache>
            </c:strRef>
          </c:tx>
          <c:cat>
            <c:numRef>
              <c:f>'FCL Bid-Summary'!$B$5:$B$7</c:f>
              <c:numCache>
                <c:formatCode>m/d/yyyy</c:formatCode>
                <c:ptCount val="3"/>
                <c:pt idx="0">
                  <c:v>42124</c:v>
                </c:pt>
                <c:pt idx="1">
                  <c:v>42155</c:v>
                </c:pt>
                <c:pt idx="2">
                  <c:v>42185</c:v>
                </c:pt>
              </c:numCache>
            </c:numRef>
          </c:cat>
          <c:val>
            <c:numRef>
              <c:f>'FCL Bid-Summary'!$AG$5:$AG$7</c:f>
              <c:numCache>
                <c:formatCode>0.0%</c:formatCode>
                <c:ptCount val="3"/>
                <c:pt idx="0">
                  <c:v>1</c:v>
                </c:pt>
                <c:pt idx="1">
                  <c:v>1</c:v>
                </c:pt>
                <c:pt idx="2">
                  <c:v>1</c:v>
                </c:pt>
              </c:numCache>
            </c:numRef>
          </c:val>
        </c:ser>
        <c:marker val="1"/>
        <c:axId val="285180288"/>
        <c:axId val="285169920"/>
      </c:lineChart>
      <c:catAx>
        <c:axId val="285153920"/>
        <c:scaling>
          <c:orientation val="minMax"/>
        </c:scaling>
        <c:axPos val="b"/>
        <c:numFmt formatCode="m/d/yyyy" sourceLinked="1"/>
        <c:tickLblPos val="nextTo"/>
        <c:txPr>
          <a:bodyPr rot="-2700000"/>
          <a:lstStyle/>
          <a:p>
            <a:pPr>
              <a:defRPr/>
            </a:pPr>
            <a:endParaRPr lang="en-US"/>
          </a:p>
        </c:txPr>
        <c:crossAx val="285168000"/>
        <c:crosses val="autoZero"/>
        <c:lblAlgn val="ctr"/>
        <c:lblOffset val="100"/>
        <c:tickMarkSkip val="1"/>
        <c:noMultiLvlLbl val="1"/>
      </c:catAx>
      <c:valAx>
        <c:axId val="285168000"/>
        <c:scaling>
          <c:orientation val="minMax"/>
        </c:scaling>
        <c:axPos val="l"/>
        <c:majorGridlines/>
        <c:title>
          <c:tx>
            <c:rich>
              <a:bodyPr rot="-5400000" vert="horz"/>
              <a:lstStyle/>
              <a:p>
                <a:pPr>
                  <a:defRPr/>
                </a:pPr>
                <a:r>
                  <a:rPr lang="en-US"/>
                  <a:t>Foreclosure Sales</a:t>
                </a:r>
              </a:p>
            </c:rich>
          </c:tx>
        </c:title>
        <c:numFmt formatCode="#,##0" sourceLinked="0"/>
        <c:tickLblPos val="nextTo"/>
        <c:crossAx val="285153920"/>
        <c:crosses val="autoZero"/>
        <c:crossBetween val="between"/>
      </c:valAx>
      <c:valAx>
        <c:axId val="285169920"/>
        <c:scaling>
          <c:orientation val="minMax"/>
        </c:scaling>
        <c:axPos val="r"/>
        <c:title>
          <c:tx>
            <c:rich>
              <a:bodyPr rot="-5400000" vert="horz"/>
              <a:lstStyle/>
              <a:p>
                <a:pPr>
                  <a:defRPr/>
                </a:pPr>
                <a:r>
                  <a:rPr lang="en-US" sz="1000" b="1" i="0" baseline="0">
                    <a:effectLst/>
                  </a:rPr>
                  <a:t>Bid Compliance %</a:t>
                </a:r>
                <a:endParaRPr lang="en-US" sz="1000">
                  <a:effectLst/>
                </a:endParaRPr>
              </a:p>
            </c:rich>
          </c:tx>
        </c:title>
        <c:numFmt formatCode="0.0%" sourceLinked="1"/>
        <c:tickLblPos val="nextTo"/>
        <c:crossAx val="285180288"/>
        <c:crosses val="max"/>
        <c:crossBetween val="between"/>
      </c:valAx>
      <c:dateAx>
        <c:axId val="285180288"/>
        <c:scaling>
          <c:orientation val="minMax"/>
        </c:scaling>
        <c:delete val="1"/>
        <c:axPos val="b"/>
        <c:numFmt formatCode="m/d/yyyy" sourceLinked="1"/>
        <c:tickLblPos val="none"/>
        <c:crossAx val="285169920"/>
        <c:crosses val="autoZero"/>
        <c:auto val="1"/>
        <c:lblOffset val="100"/>
        <c:baseTimeUnit val="months"/>
      </c:dateAx>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Compensatory Fee Timeline Days</a:t>
            </a:r>
            <a:endParaRPr lang="en-US" sz="1000">
              <a:effectLst/>
            </a:endParaRPr>
          </a:p>
        </c:rich>
      </c:tx>
    </c:title>
    <c:plotArea>
      <c:layout/>
      <c:lineChart>
        <c:grouping val="standard"/>
        <c:ser>
          <c:idx val="0"/>
          <c:order val="0"/>
          <c:tx>
            <c:strRef>
              <c:f>'Comp Fee-Summary'!$E$4</c:f>
              <c:strCache>
                <c:ptCount val="1"/>
                <c:pt idx="0">
                  <c:v>Avg. GSE Timeline</c:v>
                </c:pt>
              </c:strCache>
            </c:strRef>
          </c:tx>
          <c:cat>
            <c:numRef>
              <c:f>'Comp Fee-Summary'!$B$5:$B$7</c:f>
              <c:numCache>
                <c:formatCode>m/d/yyyy</c:formatCode>
                <c:ptCount val="3"/>
                <c:pt idx="0">
                  <c:v>42124</c:v>
                </c:pt>
                <c:pt idx="1">
                  <c:v>42155</c:v>
                </c:pt>
                <c:pt idx="2">
                  <c:v>42185</c:v>
                </c:pt>
              </c:numCache>
            </c:numRef>
          </c:cat>
          <c:val>
            <c:numRef>
              <c:f>'Comp Fee-Summary'!$E$5:$E$7</c:f>
              <c:numCache>
                <c:formatCode>#,##0</c:formatCode>
                <c:ptCount val="3"/>
                <c:pt idx="0">
                  <c:v>674.48225259103003</c:v>
                </c:pt>
                <c:pt idx="1">
                  <c:v>675.68104103343501</c:v>
                </c:pt>
                <c:pt idx="2">
                  <c:v>674.57482325215994</c:v>
                </c:pt>
              </c:numCache>
            </c:numRef>
          </c:val>
        </c:ser>
        <c:ser>
          <c:idx val="1"/>
          <c:order val="1"/>
          <c:tx>
            <c:strRef>
              <c:f>'Comp Fee-Summary'!$F$4</c:f>
              <c:strCache>
                <c:ptCount val="1"/>
                <c:pt idx="0">
                  <c:v>Avg. Gross FCL Days</c:v>
                </c:pt>
              </c:strCache>
            </c:strRef>
          </c:tx>
          <c:cat>
            <c:numRef>
              <c:f>'Comp Fee-Summary'!$B$5:$B$7</c:f>
              <c:numCache>
                <c:formatCode>m/d/yyyy</c:formatCode>
                <c:ptCount val="3"/>
                <c:pt idx="0">
                  <c:v>42124</c:v>
                </c:pt>
                <c:pt idx="1">
                  <c:v>42155</c:v>
                </c:pt>
                <c:pt idx="2">
                  <c:v>42185</c:v>
                </c:pt>
              </c:numCache>
            </c:numRef>
          </c:cat>
          <c:val>
            <c:numRef>
              <c:f>'Comp Fee-Summary'!$F$5:$F$7</c:f>
              <c:numCache>
                <c:formatCode>#,##0</c:formatCode>
                <c:ptCount val="3"/>
                <c:pt idx="0">
                  <c:v>468</c:v>
                </c:pt>
                <c:pt idx="1">
                  <c:v>496</c:v>
                </c:pt>
                <c:pt idx="2">
                  <c:v>521</c:v>
                </c:pt>
              </c:numCache>
            </c:numRef>
          </c:val>
        </c:ser>
        <c:ser>
          <c:idx val="2"/>
          <c:order val="2"/>
          <c:tx>
            <c:strRef>
              <c:f>'Comp Fee-Summary'!$G$4</c:f>
              <c:strCache>
                <c:ptCount val="1"/>
                <c:pt idx="0">
                  <c:v>Avg. Allowable FCL Delay Days</c:v>
                </c:pt>
              </c:strCache>
            </c:strRef>
          </c:tx>
          <c:cat>
            <c:numRef>
              <c:f>'Comp Fee-Summary'!$B$5:$B$7</c:f>
              <c:numCache>
                <c:formatCode>m/d/yyyy</c:formatCode>
                <c:ptCount val="3"/>
                <c:pt idx="0">
                  <c:v>42124</c:v>
                </c:pt>
                <c:pt idx="1">
                  <c:v>42155</c:v>
                </c:pt>
                <c:pt idx="2">
                  <c:v>42185</c:v>
                </c:pt>
              </c:numCache>
            </c:numRef>
          </c:cat>
          <c:val>
            <c:numRef>
              <c:f>'Comp Fee-Summary'!$G$5:$G$7</c:f>
              <c:numCache>
                <c:formatCode>#,##0</c:formatCode>
                <c:ptCount val="3"/>
                <c:pt idx="0">
                  <c:v>129.28</c:v>
                </c:pt>
                <c:pt idx="1">
                  <c:v>138.51</c:v>
                </c:pt>
                <c:pt idx="2">
                  <c:v>150.59</c:v>
                </c:pt>
              </c:numCache>
            </c:numRef>
          </c:val>
        </c:ser>
        <c:ser>
          <c:idx val="3"/>
          <c:order val="3"/>
          <c:tx>
            <c:strRef>
              <c:f>'Comp Fee-Summary'!$H$4</c:f>
              <c:strCache>
                <c:ptCount val="1"/>
                <c:pt idx="0">
                  <c:v>Avg. Net FCL Days</c:v>
                </c:pt>
              </c:strCache>
            </c:strRef>
          </c:tx>
          <c:cat>
            <c:numRef>
              <c:f>'Comp Fee-Summary'!$B$5:$B$7</c:f>
              <c:numCache>
                <c:formatCode>m/d/yyyy</c:formatCode>
                <c:ptCount val="3"/>
                <c:pt idx="0">
                  <c:v>42124</c:v>
                </c:pt>
                <c:pt idx="1">
                  <c:v>42155</c:v>
                </c:pt>
                <c:pt idx="2">
                  <c:v>42185</c:v>
                </c:pt>
              </c:numCache>
            </c:numRef>
          </c:cat>
          <c:val>
            <c:numRef>
              <c:f>'Comp Fee-Summary'!$H$5:$H$7</c:f>
              <c:numCache>
                <c:formatCode>#,##0</c:formatCode>
                <c:ptCount val="3"/>
                <c:pt idx="0">
                  <c:v>338</c:v>
                </c:pt>
                <c:pt idx="1">
                  <c:v>357</c:v>
                </c:pt>
                <c:pt idx="2">
                  <c:v>369</c:v>
                </c:pt>
              </c:numCache>
            </c:numRef>
          </c:val>
        </c:ser>
        <c:marker val="1"/>
        <c:axId val="290899840"/>
        <c:axId val="290901376"/>
      </c:lineChart>
      <c:catAx>
        <c:axId val="290899840"/>
        <c:scaling>
          <c:orientation val="minMax"/>
        </c:scaling>
        <c:axPos val="b"/>
        <c:numFmt formatCode="m/d/yyyy" sourceLinked="1"/>
        <c:tickLblPos val="nextTo"/>
        <c:txPr>
          <a:bodyPr rot="-2700000"/>
          <a:lstStyle/>
          <a:p>
            <a:pPr>
              <a:defRPr/>
            </a:pPr>
            <a:endParaRPr lang="en-US"/>
          </a:p>
        </c:txPr>
        <c:crossAx val="290901376"/>
        <c:crosses val="autoZero"/>
        <c:lblAlgn val="ctr"/>
        <c:lblOffset val="100"/>
        <c:tickLblSkip val="1"/>
        <c:tickMarkSkip val="1"/>
        <c:noMultiLvlLbl val="1"/>
      </c:catAx>
      <c:valAx>
        <c:axId val="290901376"/>
        <c:scaling>
          <c:orientation val="minMax"/>
        </c:scaling>
        <c:axPos val="l"/>
        <c:majorGridlines/>
        <c:title>
          <c:tx>
            <c:rich>
              <a:bodyPr rot="-5400000" vert="horz"/>
              <a:lstStyle/>
              <a:p>
                <a:pPr>
                  <a:defRPr/>
                </a:pPr>
                <a:r>
                  <a:rPr lang="en-US"/>
                  <a:t>Avg Days</a:t>
                </a:r>
              </a:p>
            </c:rich>
          </c:tx>
        </c:title>
        <c:numFmt formatCode="#,##0" sourceLinked="1"/>
        <c:tickLblPos val="nextTo"/>
        <c:crossAx val="290899840"/>
        <c:crosses val="autoZero"/>
        <c:crossBetween val="between"/>
      </c:valAx>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Compensatory Fee Portfolio - Summary</a:t>
            </a:r>
            <a:endParaRPr lang="en-US" sz="1000">
              <a:effectLst/>
            </a:endParaRPr>
          </a:p>
        </c:rich>
      </c:tx>
    </c:title>
    <c:plotArea>
      <c:layout>
        <c:manualLayout>
          <c:layoutTarget val="inner"/>
          <c:xMode val="edge"/>
          <c:yMode val="edge"/>
          <c:x val="0.10684122608076801"/>
          <c:y val="0.11428343556502954"/>
          <c:w val="0.78425700167823298"/>
          <c:h val="0.61320804512695559"/>
        </c:manualLayout>
      </c:layout>
      <c:lineChart>
        <c:grouping val="standard"/>
        <c:ser>
          <c:idx val="0"/>
          <c:order val="0"/>
          <c:tx>
            <c:strRef>
              <c:f>'Comp Fee-Summary'!$C$4</c:f>
              <c:strCache>
                <c:ptCount val="1"/>
                <c:pt idx="0">
                  <c:v>Loan Count</c:v>
                </c:pt>
              </c:strCache>
            </c:strRef>
          </c:tx>
          <c:cat>
            <c:numRef>
              <c:f>'Comp Fee-Summary'!$B$5:$B$7</c:f>
              <c:numCache>
                <c:formatCode>m/d/yyyy</c:formatCode>
                <c:ptCount val="3"/>
                <c:pt idx="0">
                  <c:v>42124</c:v>
                </c:pt>
                <c:pt idx="1">
                  <c:v>42155</c:v>
                </c:pt>
                <c:pt idx="2">
                  <c:v>42185</c:v>
                </c:pt>
              </c:numCache>
            </c:numRef>
          </c:cat>
          <c:val>
            <c:numRef>
              <c:f>'Comp Fee-Summary'!$C$5:$C$7</c:f>
              <c:numCache>
                <c:formatCode>#,##0</c:formatCode>
                <c:ptCount val="3"/>
                <c:pt idx="0">
                  <c:v>10903</c:v>
                </c:pt>
                <c:pt idx="1">
                  <c:v>10528</c:v>
                </c:pt>
                <c:pt idx="2">
                  <c:v>10184</c:v>
                </c:pt>
              </c:numCache>
            </c:numRef>
          </c:val>
        </c:ser>
        <c:marker val="1"/>
        <c:axId val="291240192"/>
        <c:axId val="291241984"/>
      </c:lineChart>
      <c:lineChart>
        <c:grouping val="standard"/>
        <c:ser>
          <c:idx val="1"/>
          <c:order val="1"/>
          <c:tx>
            <c:strRef>
              <c:f>'Comp Fee-Summary'!$D$4</c:f>
              <c:strCache>
                <c:ptCount val="1"/>
                <c:pt idx="0">
                  <c:v>UPB</c:v>
                </c:pt>
              </c:strCache>
            </c:strRef>
          </c:tx>
          <c:cat>
            <c:numRef>
              <c:f>'Comp Fee-Summary'!$B$5:$B$7</c:f>
              <c:numCache>
                <c:formatCode>m/d/yyyy</c:formatCode>
                <c:ptCount val="3"/>
                <c:pt idx="0">
                  <c:v>42124</c:v>
                </c:pt>
                <c:pt idx="1">
                  <c:v>42155</c:v>
                </c:pt>
                <c:pt idx="2">
                  <c:v>42185</c:v>
                </c:pt>
              </c:numCache>
            </c:numRef>
          </c:cat>
          <c:val>
            <c:numRef>
              <c:f>'Comp Fee-Summary'!$D$5:$D$7</c:f>
              <c:numCache>
                <c:formatCode>"$"#,##0</c:formatCode>
                <c:ptCount val="3"/>
                <c:pt idx="0">
                  <c:v>3266090191.9699998</c:v>
                </c:pt>
                <c:pt idx="1">
                  <c:v>3168462473.1700001</c:v>
                </c:pt>
                <c:pt idx="2">
                  <c:v>3063779308.3499999</c:v>
                </c:pt>
              </c:numCache>
            </c:numRef>
          </c:val>
        </c:ser>
        <c:marker val="1"/>
        <c:axId val="291250560"/>
        <c:axId val="291243904"/>
      </c:lineChart>
      <c:catAx>
        <c:axId val="291240192"/>
        <c:scaling>
          <c:orientation val="minMax"/>
        </c:scaling>
        <c:axPos val="b"/>
        <c:numFmt formatCode="m/d/yyyy" sourceLinked="1"/>
        <c:tickLblPos val="nextTo"/>
        <c:txPr>
          <a:bodyPr rot="-2700000"/>
          <a:lstStyle/>
          <a:p>
            <a:pPr>
              <a:defRPr/>
            </a:pPr>
            <a:endParaRPr lang="en-US"/>
          </a:p>
        </c:txPr>
        <c:crossAx val="291241984"/>
        <c:crosses val="autoZero"/>
        <c:lblAlgn val="ctr"/>
        <c:lblOffset val="100"/>
        <c:tickLblSkip val="1"/>
        <c:tickMarkSkip val="1"/>
      </c:catAx>
      <c:valAx>
        <c:axId val="291241984"/>
        <c:scaling>
          <c:orientation val="minMax"/>
        </c:scaling>
        <c:axPos val="l"/>
        <c:majorGridlines/>
        <c:title>
          <c:tx>
            <c:rich>
              <a:bodyPr rot="-5400000" vert="horz"/>
              <a:lstStyle/>
              <a:p>
                <a:pPr>
                  <a:defRPr/>
                </a:pPr>
                <a:r>
                  <a:rPr lang="en-US"/>
                  <a:t>Loan</a:t>
                </a:r>
                <a:r>
                  <a:rPr lang="en-US" baseline="0"/>
                  <a:t> Count</a:t>
                </a:r>
              </a:p>
            </c:rich>
          </c:tx>
        </c:title>
        <c:numFmt formatCode="#,##0" sourceLinked="1"/>
        <c:tickLblPos val="nextTo"/>
        <c:crossAx val="291240192"/>
        <c:crosses val="autoZero"/>
        <c:crossBetween val="between"/>
      </c:valAx>
      <c:valAx>
        <c:axId val="291243904"/>
        <c:scaling>
          <c:orientation val="minMax"/>
        </c:scaling>
        <c:axPos val="r"/>
        <c:title>
          <c:tx>
            <c:rich>
              <a:bodyPr rot="-5400000" vert="horz"/>
              <a:lstStyle/>
              <a:p>
                <a:pPr>
                  <a:defRPr sz="400"/>
                </a:pPr>
                <a:r>
                  <a:rPr lang="en-US" sz="1000" b="1" i="0" baseline="0">
                    <a:effectLst/>
                  </a:rPr>
                  <a:t>UPB (in million)</a:t>
                </a:r>
                <a:endParaRPr lang="en-US" sz="400">
                  <a:effectLst/>
                </a:endParaRPr>
              </a:p>
            </c:rich>
          </c:tx>
        </c:title>
        <c:numFmt formatCode="&quot;$&quot;#,##0" sourceLinked="1"/>
        <c:tickLblPos val="nextTo"/>
        <c:crossAx val="291250560"/>
        <c:crosses val="max"/>
        <c:crossBetween val="between"/>
        <c:majorUnit val="100000000"/>
        <c:dispUnits>
          <c:builtInUnit val="millions"/>
        </c:dispUnits>
      </c:valAx>
      <c:dateAx>
        <c:axId val="291250560"/>
        <c:scaling>
          <c:orientation val="minMax"/>
        </c:scaling>
        <c:delete val="1"/>
        <c:axPos val="b"/>
        <c:numFmt formatCode="m/d/yyyy" sourceLinked="1"/>
        <c:tickLblPos val="none"/>
        <c:crossAx val="291243904"/>
        <c:crosses val="autoZero"/>
        <c:auto val="1"/>
        <c:lblOffset val="100"/>
        <c:baseTimeUnit val="months"/>
      </c:dateAx>
    </c:plotArea>
    <c:legend>
      <c:legendPos val="r"/>
      <c:layout>
        <c:manualLayout>
          <c:xMode val="edge"/>
          <c:yMode val="edge"/>
          <c:x val="0.37659615112090711"/>
          <c:y val="0.89264424819825694"/>
          <c:w val="0.26411249611327892"/>
          <c:h val="0.10374153507054712"/>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100" b="1" i="0" baseline="0">
                <a:effectLst/>
              </a:rPr>
              <a:t>Servicing Fee Adjustment compared to Non Adjusted Amount</a:t>
            </a:r>
            <a:endParaRPr lang="en-US" sz="1100">
              <a:effectLst/>
            </a:endParaRPr>
          </a:p>
        </c:rich>
      </c:tx>
    </c:title>
    <c:plotArea>
      <c:layout/>
      <c:lineChart>
        <c:grouping val="standard"/>
        <c:ser>
          <c:idx val="0"/>
          <c:order val="0"/>
          <c:tx>
            <c:strRef>
              <c:f>'Comp Fee-Summary Fees'!$E$4</c:f>
              <c:strCache>
                <c:ptCount val="1"/>
                <c:pt idx="0">
                  <c:v>Servicing Fee Amount (Non Adjusted)*</c:v>
                </c:pt>
              </c:strCache>
            </c:strRef>
          </c:tx>
          <c:cat>
            <c:numRef>
              <c:f>'Comp Fee-Summary Fees'!$B$5:$B$7</c:f>
              <c:numCache>
                <c:formatCode>m/d/yyyy</c:formatCode>
                <c:ptCount val="3"/>
                <c:pt idx="0">
                  <c:v>42124</c:v>
                </c:pt>
                <c:pt idx="1">
                  <c:v>42155</c:v>
                </c:pt>
                <c:pt idx="2">
                  <c:v>42185</c:v>
                </c:pt>
              </c:numCache>
            </c:numRef>
          </c:cat>
          <c:val>
            <c:numRef>
              <c:f>'Comp Fee-Summary Fees'!$E$5:$E$7</c:f>
              <c:numCache>
                <c:formatCode>"$"#,##0</c:formatCode>
                <c:ptCount val="3"/>
                <c:pt idx="0">
                  <c:v>922175.74</c:v>
                </c:pt>
                <c:pt idx="1">
                  <c:v>890458.24</c:v>
                </c:pt>
                <c:pt idx="2">
                  <c:v>861362.72</c:v>
                </c:pt>
              </c:numCache>
            </c:numRef>
          </c:val>
        </c:ser>
        <c:ser>
          <c:idx val="1"/>
          <c:order val="1"/>
          <c:tx>
            <c:strRef>
              <c:f>'Comp Fee-Summary Fees'!$F$4</c:f>
              <c:strCache>
                <c:ptCount val="1"/>
                <c:pt idx="0">
                  <c:v>Servicing Fee Amount (Adjusted)**</c:v>
                </c:pt>
              </c:strCache>
            </c:strRef>
          </c:tx>
          <c:cat>
            <c:numRef>
              <c:f>'Comp Fee-Summary Fees'!$B$5:$B$7</c:f>
              <c:numCache>
                <c:formatCode>m/d/yyyy</c:formatCode>
                <c:ptCount val="3"/>
                <c:pt idx="0">
                  <c:v>42124</c:v>
                </c:pt>
                <c:pt idx="1">
                  <c:v>42155</c:v>
                </c:pt>
                <c:pt idx="2">
                  <c:v>42185</c:v>
                </c:pt>
              </c:numCache>
            </c:numRef>
          </c:cat>
          <c:val>
            <c:numRef>
              <c:f>'Comp Fee-Summary Fees'!$F$5:$F$7</c:f>
              <c:numCache>
                <c:formatCode>"$"#,##0</c:formatCode>
                <c:ptCount val="3"/>
                <c:pt idx="0">
                  <c:v>911444.23</c:v>
                </c:pt>
                <c:pt idx="1">
                  <c:v>878559.71</c:v>
                </c:pt>
                <c:pt idx="2">
                  <c:v>848500.13</c:v>
                </c:pt>
              </c:numCache>
            </c:numRef>
          </c:val>
        </c:ser>
        <c:marker val="1"/>
        <c:axId val="291294592"/>
        <c:axId val="291300480"/>
      </c:lineChart>
      <c:lineChart>
        <c:grouping val="standard"/>
        <c:ser>
          <c:idx val="2"/>
          <c:order val="2"/>
          <c:tx>
            <c:strRef>
              <c:f>'Comp Fee-Summary Fees'!$G$4</c:f>
              <c:strCache>
                <c:ptCount val="1"/>
                <c:pt idx="0">
                  <c:v>Servicing Fee Adjustment</c:v>
                </c:pt>
              </c:strCache>
            </c:strRef>
          </c:tx>
          <c:cat>
            <c:numRef>
              <c:f>'Comp Fee-Summary Fees'!$B$5:$B$7</c:f>
              <c:numCache>
                <c:formatCode>m/d/yyyy</c:formatCode>
                <c:ptCount val="3"/>
                <c:pt idx="0">
                  <c:v>42124</c:v>
                </c:pt>
                <c:pt idx="1">
                  <c:v>42155</c:v>
                </c:pt>
                <c:pt idx="2">
                  <c:v>42185</c:v>
                </c:pt>
              </c:numCache>
            </c:numRef>
          </c:cat>
          <c:val>
            <c:numRef>
              <c:f>'Comp Fee-Summary Fees'!$G$5:$G$7</c:f>
              <c:numCache>
                <c:formatCode>"$"#,##0</c:formatCode>
                <c:ptCount val="3"/>
                <c:pt idx="0">
                  <c:v>-10731.510000000009</c:v>
                </c:pt>
                <c:pt idx="1">
                  <c:v>-11898.530000000028</c:v>
                </c:pt>
                <c:pt idx="2">
                  <c:v>-12862.589999999967</c:v>
                </c:pt>
              </c:numCache>
            </c:numRef>
          </c:val>
        </c:ser>
        <c:marker val="1"/>
        <c:axId val="291333248"/>
        <c:axId val="291302400"/>
      </c:lineChart>
      <c:dateAx>
        <c:axId val="291294592"/>
        <c:scaling>
          <c:orientation val="minMax"/>
        </c:scaling>
        <c:axPos val="b"/>
        <c:numFmt formatCode="m/d/yyyy" sourceLinked="1"/>
        <c:tickLblPos val="nextTo"/>
        <c:crossAx val="291300480"/>
        <c:crosses val="autoZero"/>
        <c:auto val="1"/>
        <c:lblOffset val="100"/>
        <c:baseTimeUnit val="months"/>
      </c:dateAx>
      <c:valAx>
        <c:axId val="291300480"/>
        <c:scaling>
          <c:orientation val="minMax"/>
        </c:scaling>
        <c:axPos val="l"/>
        <c:majorGridlines/>
        <c:title>
          <c:tx>
            <c:rich>
              <a:bodyPr rot="-5400000" vert="horz"/>
              <a:lstStyle/>
              <a:p>
                <a:pPr>
                  <a:defRPr/>
                </a:pPr>
                <a:r>
                  <a:rPr lang="en-US"/>
                  <a:t>SVC Fee</a:t>
                </a:r>
              </a:p>
            </c:rich>
          </c:tx>
        </c:title>
        <c:numFmt formatCode="&quot;$&quot;#,##0" sourceLinked="1"/>
        <c:tickLblPos val="nextTo"/>
        <c:crossAx val="291294592"/>
        <c:crosses val="autoZero"/>
        <c:crossBetween val="between"/>
      </c:valAx>
      <c:valAx>
        <c:axId val="291302400"/>
        <c:scaling>
          <c:orientation val="minMax"/>
        </c:scaling>
        <c:axPos val="r"/>
        <c:title>
          <c:tx>
            <c:rich>
              <a:bodyPr rot="-5400000" vert="horz"/>
              <a:lstStyle/>
              <a:p>
                <a:pPr>
                  <a:defRPr/>
                </a:pPr>
                <a:r>
                  <a:rPr lang="en-US" sz="1000" b="1" i="0" baseline="0">
                    <a:effectLst/>
                  </a:rPr>
                  <a:t>Svc Fee Adjustment</a:t>
                </a:r>
                <a:endParaRPr lang="en-US" sz="1000">
                  <a:effectLst/>
                </a:endParaRPr>
              </a:p>
            </c:rich>
          </c:tx>
        </c:title>
        <c:numFmt formatCode="&quot;$&quot;#,##0" sourceLinked="1"/>
        <c:tickLblPos val="nextTo"/>
        <c:crossAx val="291333248"/>
        <c:crosses val="max"/>
        <c:crossBetween val="between"/>
      </c:valAx>
      <c:dateAx>
        <c:axId val="291333248"/>
        <c:scaling>
          <c:orientation val="minMax"/>
        </c:scaling>
        <c:delete val="1"/>
        <c:axPos val="b"/>
        <c:numFmt formatCode="m/d/yyyy" sourceLinked="1"/>
        <c:tickLblPos val="none"/>
        <c:crossAx val="291302400"/>
        <c:crosses val="autoZero"/>
        <c:auto val="1"/>
        <c:lblOffset val="100"/>
        <c:baseTimeUnit val="months"/>
      </c:dateAx>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50" b="1" i="0" baseline="0">
                <a:effectLst/>
                <a:latin typeface="+mn-lt"/>
              </a:rPr>
              <a:t>Calculated Servicing Fee  to Reported Servicing Fee Comparison</a:t>
            </a:r>
            <a:endParaRPr lang="en-US" sz="1050">
              <a:effectLst/>
              <a:latin typeface="+mn-lt"/>
            </a:endParaRPr>
          </a:p>
        </c:rich>
      </c:tx>
      <c:layout>
        <c:manualLayout>
          <c:xMode val="edge"/>
          <c:yMode val="edge"/>
          <c:x val="0.28601334738321038"/>
          <c:y val="1.8038329319292164E-2"/>
        </c:manualLayout>
      </c:layout>
    </c:title>
    <c:plotArea>
      <c:layout/>
      <c:lineChart>
        <c:grouping val="standard"/>
        <c:ser>
          <c:idx val="0"/>
          <c:order val="0"/>
          <c:tx>
            <c:strRef>
              <c:f>'Comp Fee-Summary Fees'!$F$4</c:f>
              <c:strCache>
                <c:ptCount val="1"/>
                <c:pt idx="0">
                  <c:v>Servicing Fee Amount (Adjusted)**</c:v>
                </c:pt>
              </c:strCache>
            </c:strRef>
          </c:tx>
          <c:cat>
            <c:numRef>
              <c:f>'Comp Fee-Summary Fees'!$B$5:$B$7</c:f>
              <c:numCache>
                <c:formatCode>m/d/yyyy</c:formatCode>
                <c:ptCount val="3"/>
                <c:pt idx="0">
                  <c:v>42124</c:v>
                </c:pt>
                <c:pt idx="1">
                  <c:v>42155</c:v>
                </c:pt>
                <c:pt idx="2">
                  <c:v>42185</c:v>
                </c:pt>
              </c:numCache>
            </c:numRef>
          </c:cat>
          <c:val>
            <c:numRef>
              <c:f>'Comp Fee-Summary Fees'!$F$5:$F$7</c:f>
              <c:numCache>
                <c:formatCode>"$"#,##0</c:formatCode>
                <c:ptCount val="3"/>
                <c:pt idx="0">
                  <c:v>911444.23</c:v>
                </c:pt>
                <c:pt idx="1">
                  <c:v>878559.71</c:v>
                </c:pt>
                <c:pt idx="2">
                  <c:v>848500.13</c:v>
                </c:pt>
              </c:numCache>
            </c:numRef>
          </c:val>
        </c:ser>
        <c:ser>
          <c:idx val="1"/>
          <c:order val="1"/>
          <c:tx>
            <c:strRef>
              <c:f>'Comp Fee-Summary Fees'!$H$4</c:f>
              <c:strCache>
                <c:ptCount val="1"/>
                <c:pt idx="0">
                  <c:v>Servicing Fee Amount (Reported by Servicer)***</c:v>
                </c:pt>
              </c:strCache>
            </c:strRef>
          </c:tx>
          <c:cat>
            <c:numRef>
              <c:f>'Comp Fee-Summary Fees'!$B$5:$B$7</c:f>
              <c:numCache>
                <c:formatCode>m/d/yyyy</c:formatCode>
                <c:ptCount val="3"/>
                <c:pt idx="0">
                  <c:v>42124</c:v>
                </c:pt>
                <c:pt idx="1">
                  <c:v>42155</c:v>
                </c:pt>
                <c:pt idx="2">
                  <c:v>42185</c:v>
                </c:pt>
              </c:numCache>
            </c:numRef>
          </c:cat>
          <c:val>
            <c:numRef>
              <c:f>'Comp Fee-Summary Fees'!$H$5:$H$7</c:f>
              <c:numCache>
                <c:formatCode>"$"#,##0</c:formatCode>
                <c:ptCount val="3"/>
                <c:pt idx="0">
                  <c:v>915198.99</c:v>
                </c:pt>
                <c:pt idx="1">
                  <c:v>880005.8</c:v>
                </c:pt>
                <c:pt idx="2">
                  <c:v>852508.59</c:v>
                </c:pt>
              </c:numCache>
            </c:numRef>
          </c:val>
        </c:ser>
        <c:marker val="1"/>
        <c:axId val="291361536"/>
        <c:axId val="291363072"/>
      </c:lineChart>
      <c:lineChart>
        <c:grouping val="standard"/>
        <c:ser>
          <c:idx val="2"/>
          <c:order val="2"/>
          <c:tx>
            <c:strRef>
              <c:f>'Comp Fee-Summary Fees'!$I$4</c:f>
              <c:strCache>
                <c:ptCount val="1"/>
                <c:pt idx="0">
                  <c:v>Difference Between Calculated Fee and Reported Fee</c:v>
                </c:pt>
              </c:strCache>
            </c:strRef>
          </c:tx>
          <c:cat>
            <c:numRef>
              <c:f>'Comp Fee-Summary Fees'!$B$5:$B$7</c:f>
              <c:numCache>
                <c:formatCode>m/d/yyyy</c:formatCode>
                <c:ptCount val="3"/>
                <c:pt idx="0">
                  <c:v>42124</c:v>
                </c:pt>
                <c:pt idx="1">
                  <c:v>42155</c:v>
                </c:pt>
                <c:pt idx="2">
                  <c:v>42185</c:v>
                </c:pt>
              </c:numCache>
            </c:numRef>
          </c:cat>
          <c:val>
            <c:numRef>
              <c:f>'Comp Fee-Summary Fees'!$I$5:$I$7</c:f>
              <c:numCache>
                <c:formatCode>"$"#,##0</c:formatCode>
                <c:ptCount val="3"/>
                <c:pt idx="0">
                  <c:v>-3754.7600000000093</c:v>
                </c:pt>
                <c:pt idx="1">
                  <c:v>-1446.0900000000838</c:v>
                </c:pt>
                <c:pt idx="2">
                  <c:v>-4008.4599999999627</c:v>
                </c:pt>
              </c:numCache>
            </c:numRef>
          </c:val>
        </c:ser>
        <c:marker val="1"/>
        <c:axId val="291526912"/>
        <c:axId val="291524992"/>
      </c:lineChart>
      <c:dateAx>
        <c:axId val="291361536"/>
        <c:scaling>
          <c:orientation val="minMax"/>
        </c:scaling>
        <c:axPos val="b"/>
        <c:numFmt formatCode="m/d/yyyy" sourceLinked="1"/>
        <c:tickLblPos val="nextTo"/>
        <c:crossAx val="291363072"/>
        <c:crosses val="autoZero"/>
        <c:auto val="1"/>
        <c:lblOffset val="100"/>
        <c:baseTimeUnit val="months"/>
      </c:dateAx>
      <c:valAx>
        <c:axId val="291363072"/>
        <c:scaling>
          <c:orientation val="minMax"/>
        </c:scaling>
        <c:axPos val="l"/>
        <c:majorGridlines/>
        <c:title>
          <c:tx>
            <c:rich>
              <a:bodyPr rot="-5400000" vert="horz"/>
              <a:lstStyle/>
              <a:p>
                <a:pPr>
                  <a:defRPr/>
                </a:pPr>
                <a:r>
                  <a:rPr lang="en-US"/>
                  <a:t>SVC FEE</a:t>
                </a:r>
              </a:p>
            </c:rich>
          </c:tx>
        </c:title>
        <c:numFmt formatCode="&quot;$&quot;#,##0" sourceLinked="1"/>
        <c:tickLblPos val="nextTo"/>
        <c:crossAx val="291361536"/>
        <c:crosses val="autoZero"/>
        <c:crossBetween val="between"/>
      </c:valAx>
      <c:valAx>
        <c:axId val="291524992"/>
        <c:scaling>
          <c:orientation val="minMax"/>
        </c:scaling>
        <c:axPos val="r"/>
        <c:title>
          <c:tx>
            <c:rich>
              <a:bodyPr rot="-5400000" vert="horz"/>
              <a:lstStyle/>
              <a:p>
                <a:pPr>
                  <a:defRPr/>
                </a:pPr>
                <a:r>
                  <a:rPr lang="en-US"/>
                  <a:t>DIFFERENCE</a:t>
                </a:r>
              </a:p>
            </c:rich>
          </c:tx>
        </c:title>
        <c:numFmt formatCode="&quot;$&quot;#,##0" sourceLinked="1"/>
        <c:tickLblPos val="nextTo"/>
        <c:crossAx val="291526912"/>
        <c:crosses val="max"/>
        <c:crossBetween val="between"/>
      </c:valAx>
      <c:dateAx>
        <c:axId val="291526912"/>
        <c:scaling>
          <c:orientation val="minMax"/>
        </c:scaling>
        <c:delete val="1"/>
        <c:axPos val="b"/>
        <c:numFmt formatCode="m/d/yyyy" sourceLinked="1"/>
        <c:tickLblPos val="none"/>
        <c:crossAx val="291524992"/>
        <c:crosses val="autoZero"/>
        <c:auto val="1"/>
        <c:lblOffset val="100"/>
        <c:baseTimeUnit val="months"/>
      </c:dateAx>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458647</xdr:colOff>
      <xdr:row>0</xdr:row>
      <xdr:rowOff>0</xdr:rowOff>
    </xdr:from>
    <xdr:to>
      <xdr:col>10</xdr:col>
      <xdr:colOff>595718</xdr:colOff>
      <xdr:row>1</xdr:row>
      <xdr:rowOff>95250</xdr:rowOff>
    </xdr:to>
    <xdr:pic>
      <xdr:nvPicPr>
        <xdr:cNvPr id="2" name="Picture 1"/>
        <xdr:cNvPicPr/>
      </xdr:nvPicPr>
      <xdr:blipFill>
        <a:blip xmlns:r="http://schemas.openxmlformats.org/officeDocument/2006/relationships" r:embed="rId1" cstate="print"/>
        <a:stretch>
          <a:fillRect/>
        </a:stretch>
      </xdr:blipFill>
      <xdr:spPr>
        <a:xfrm>
          <a:off x="7840522" y="0"/>
          <a:ext cx="1241971" cy="295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238125</xdr:colOff>
      <xdr:row>0</xdr:row>
      <xdr:rowOff>19050</xdr:rowOff>
    </xdr:from>
    <xdr:to>
      <xdr:col>8</xdr:col>
      <xdr:colOff>363631</xdr:colOff>
      <xdr:row>1</xdr:row>
      <xdr:rowOff>108696</xdr:rowOff>
    </xdr:to>
    <xdr:pic>
      <xdr:nvPicPr>
        <xdr:cNvPr id="2" name="Picture 1"/>
        <xdr:cNvPicPr/>
      </xdr:nvPicPr>
      <xdr:blipFill>
        <a:blip xmlns:r="http://schemas.openxmlformats.org/officeDocument/2006/relationships" r:embed="rId1" cstate="print"/>
        <a:stretch>
          <a:fillRect/>
        </a:stretch>
      </xdr:blipFill>
      <xdr:spPr>
        <a:xfrm>
          <a:off x="7000875" y="19050"/>
          <a:ext cx="1344706" cy="3277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56</xdr:col>
      <xdr:colOff>552450</xdr:colOff>
      <xdr:row>0</xdr:row>
      <xdr:rowOff>0</xdr:rowOff>
    </xdr:from>
    <xdr:to>
      <xdr:col>57</xdr:col>
      <xdr:colOff>1371600</xdr:colOff>
      <xdr:row>1</xdr:row>
      <xdr:rowOff>0</xdr:rowOff>
    </xdr:to>
    <xdr:pic>
      <xdr:nvPicPr>
        <xdr:cNvPr id="2" name="Picture 1"/>
        <xdr:cNvPicPr/>
      </xdr:nvPicPr>
      <xdr:blipFill>
        <a:blip xmlns:r="http://schemas.openxmlformats.org/officeDocument/2006/relationships" r:embed="rId1" cstate="print"/>
        <a:stretch>
          <a:fillRect/>
        </a:stretch>
      </xdr:blipFill>
      <xdr:spPr>
        <a:xfrm>
          <a:off x="75247500" y="0"/>
          <a:ext cx="2228850" cy="4667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31736</xdr:colOff>
      <xdr:row>0</xdr:row>
      <xdr:rowOff>261055</xdr:rowOff>
    </xdr:to>
    <xdr:pic>
      <xdr:nvPicPr>
        <xdr:cNvPr id="2" name="Picture 1"/>
        <xdr:cNvPicPr/>
      </xdr:nvPicPr>
      <xdr:blipFill>
        <a:blip xmlns:r="http://schemas.openxmlformats.org/officeDocument/2006/relationships" r:embed="rId1" cstate="print"/>
        <a:stretch>
          <a:fillRect/>
        </a:stretch>
      </xdr:blipFill>
      <xdr:spPr>
        <a:xfrm>
          <a:off x="7620000" y="0"/>
          <a:ext cx="1250936" cy="26105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444220</xdr:colOff>
      <xdr:row>0</xdr:row>
      <xdr:rowOff>0</xdr:rowOff>
    </xdr:from>
    <xdr:to>
      <xdr:col>11</xdr:col>
      <xdr:colOff>18973</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7959445" y="0"/>
          <a:ext cx="1232103" cy="21720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317703</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0" y="0"/>
          <a:ext cx="1060653" cy="217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38100</xdr:rowOff>
    </xdr:from>
    <xdr:to>
      <xdr:col>5</xdr:col>
      <xdr:colOff>496443</xdr:colOff>
      <xdr:row>28</xdr:row>
      <xdr:rowOff>42672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13</xdr:row>
      <xdr:rowOff>33337</xdr:rowOff>
    </xdr:from>
    <xdr:to>
      <xdr:col>11</xdr:col>
      <xdr:colOff>173163</xdr:colOff>
      <xdr:row>28</xdr:row>
      <xdr:rowOff>37909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790574</xdr:colOff>
      <xdr:row>0</xdr:row>
      <xdr:rowOff>0</xdr:rowOff>
    </xdr:from>
    <xdr:to>
      <xdr:col>11</xdr:col>
      <xdr:colOff>20730</xdr:colOff>
      <xdr:row>1</xdr:row>
      <xdr:rowOff>142875</xdr:rowOff>
    </xdr:to>
    <xdr:pic>
      <xdr:nvPicPr>
        <xdr:cNvPr id="5" name="Picture 4"/>
        <xdr:cNvPicPr/>
      </xdr:nvPicPr>
      <xdr:blipFill>
        <a:blip xmlns:r="http://schemas.openxmlformats.org/officeDocument/2006/relationships" r:embed="rId3" cstate="print"/>
        <a:stretch>
          <a:fillRect/>
        </a:stretch>
      </xdr:blipFill>
      <xdr:spPr>
        <a:xfrm>
          <a:off x="10229849" y="0"/>
          <a:ext cx="1925731"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3219450</xdr:colOff>
      <xdr:row>0</xdr:row>
      <xdr:rowOff>28575</xdr:rowOff>
    </xdr:from>
    <xdr:to>
      <xdr:col>15</xdr:col>
      <xdr:colOff>782731</xdr:colOff>
      <xdr:row>1</xdr:row>
      <xdr:rowOff>104775</xdr:rowOff>
    </xdr:to>
    <xdr:pic>
      <xdr:nvPicPr>
        <xdr:cNvPr id="2" name="Picture 1"/>
        <xdr:cNvPicPr/>
      </xdr:nvPicPr>
      <xdr:blipFill>
        <a:blip xmlns:r="http://schemas.openxmlformats.org/officeDocument/2006/relationships" r:embed="rId1" cstate="print"/>
        <a:stretch>
          <a:fillRect/>
        </a:stretch>
      </xdr:blipFill>
      <xdr:spPr>
        <a:xfrm>
          <a:off x="15973425" y="28575"/>
          <a:ext cx="1344706" cy="31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4371975</xdr:colOff>
      <xdr:row>0</xdr:row>
      <xdr:rowOff>0</xdr:rowOff>
    </xdr:from>
    <xdr:to>
      <xdr:col>7</xdr:col>
      <xdr:colOff>858931</xdr:colOff>
      <xdr:row>1</xdr:row>
      <xdr:rowOff>76200</xdr:rowOff>
    </xdr:to>
    <xdr:pic>
      <xdr:nvPicPr>
        <xdr:cNvPr id="2" name="Picture 1"/>
        <xdr:cNvPicPr/>
      </xdr:nvPicPr>
      <xdr:blipFill>
        <a:blip xmlns:r="http://schemas.openxmlformats.org/officeDocument/2006/relationships" r:embed="rId1" cstate="print"/>
        <a:stretch>
          <a:fillRect/>
        </a:stretch>
      </xdr:blipFill>
      <xdr:spPr>
        <a:xfrm>
          <a:off x="10258425" y="0"/>
          <a:ext cx="1344706" cy="31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11</xdr:row>
      <xdr:rowOff>171450</xdr:rowOff>
    </xdr:from>
    <xdr:to>
      <xdr:col>13</xdr:col>
      <xdr:colOff>229743</xdr:colOff>
      <xdr:row>30</xdr:row>
      <xdr:rowOff>44958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228600</xdr:colOff>
      <xdr:row>11</xdr:row>
      <xdr:rowOff>161925</xdr:rowOff>
    </xdr:from>
    <xdr:to>
      <xdr:col>30</xdr:col>
      <xdr:colOff>48768</xdr:colOff>
      <xdr:row>30</xdr:row>
      <xdr:rowOff>35433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66675</xdr:colOff>
      <xdr:row>0</xdr:row>
      <xdr:rowOff>0</xdr:rowOff>
    </xdr:from>
    <xdr:to>
      <xdr:col>33</xdr:col>
      <xdr:colOff>944656</xdr:colOff>
      <xdr:row>1</xdr:row>
      <xdr:rowOff>109257</xdr:rowOff>
    </xdr:to>
    <xdr:pic>
      <xdr:nvPicPr>
        <xdr:cNvPr id="4" name="Picture 3"/>
        <xdr:cNvPicPr/>
      </xdr:nvPicPr>
      <xdr:blipFill>
        <a:blip xmlns:r="http://schemas.openxmlformats.org/officeDocument/2006/relationships" r:embed="rId3" cstate="print"/>
        <a:stretch>
          <a:fillRect/>
        </a:stretch>
      </xdr:blipFill>
      <xdr:spPr>
        <a:xfrm>
          <a:off x="23660100" y="0"/>
          <a:ext cx="1763806" cy="3473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3086101</xdr:colOff>
      <xdr:row>0</xdr:row>
      <xdr:rowOff>0</xdr:rowOff>
    </xdr:from>
    <xdr:to>
      <xdr:col>14</xdr:col>
      <xdr:colOff>1352551</xdr:colOff>
      <xdr:row>1</xdr:row>
      <xdr:rowOff>171450</xdr:rowOff>
    </xdr:to>
    <xdr:pic>
      <xdr:nvPicPr>
        <xdr:cNvPr id="2" name="Picture 1"/>
        <xdr:cNvPicPr/>
      </xdr:nvPicPr>
      <xdr:blipFill>
        <a:blip xmlns:r="http://schemas.openxmlformats.org/officeDocument/2006/relationships" r:embed="rId1" cstate="print"/>
        <a:stretch>
          <a:fillRect/>
        </a:stretch>
      </xdr:blipFill>
      <xdr:spPr>
        <a:xfrm>
          <a:off x="19288126" y="0"/>
          <a:ext cx="1943100"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3362325</xdr:colOff>
      <xdr:row>0</xdr:row>
      <xdr:rowOff>0</xdr:rowOff>
    </xdr:from>
    <xdr:to>
      <xdr:col>7</xdr:col>
      <xdr:colOff>4821331</xdr:colOff>
      <xdr:row>1</xdr:row>
      <xdr:rowOff>156882</xdr:rowOff>
    </xdr:to>
    <xdr:pic>
      <xdr:nvPicPr>
        <xdr:cNvPr id="2" name="Picture 1"/>
        <xdr:cNvPicPr/>
      </xdr:nvPicPr>
      <xdr:blipFill>
        <a:blip xmlns:r="http://schemas.openxmlformats.org/officeDocument/2006/relationships" r:embed="rId1" cstate="print"/>
        <a:stretch>
          <a:fillRect/>
        </a:stretch>
      </xdr:blipFill>
      <xdr:spPr>
        <a:xfrm>
          <a:off x="11306175" y="0"/>
          <a:ext cx="1459006" cy="3950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11</xdr:row>
      <xdr:rowOff>76199</xdr:rowOff>
    </xdr:from>
    <xdr:to>
      <xdr:col>9</xdr:col>
      <xdr:colOff>1018032</xdr:colOff>
      <xdr:row>29</xdr:row>
      <xdr:rowOff>85343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381000</xdr:colOff>
      <xdr:row>0</xdr:row>
      <xdr:rowOff>0</xdr:rowOff>
    </xdr:from>
    <xdr:to>
      <xdr:col>12</xdr:col>
      <xdr:colOff>1163731</xdr:colOff>
      <xdr:row>1</xdr:row>
      <xdr:rowOff>156882</xdr:rowOff>
    </xdr:to>
    <xdr:pic>
      <xdr:nvPicPr>
        <xdr:cNvPr id="4" name="Picture 3"/>
        <xdr:cNvPicPr/>
      </xdr:nvPicPr>
      <xdr:blipFill>
        <a:blip xmlns:r="http://schemas.openxmlformats.org/officeDocument/2006/relationships" r:embed="rId2" cstate="print"/>
        <a:stretch>
          <a:fillRect/>
        </a:stretch>
      </xdr:blipFill>
      <xdr:spPr>
        <a:xfrm>
          <a:off x="9486900" y="0"/>
          <a:ext cx="1868581" cy="395007"/>
        </a:xfrm>
        <a:prstGeom prst="rect">
          <a:avLst/>
        </a:prstGeom>
      </xdr:spPr>
    </xdr:pic>
    <xdr:clientData/>
  </xdr:twoCellAnchor>
  <xdr:twoCellAnchor editAs="absolute">
    <xdr:from>
      <xdr:col>10</xdr:col>
      <xdr:colOff>95250</xdr:colOff>
      <xdr:row>11</xdr:row>
      <xdr:rowOff>104775</xdr:rowOff>
    </xdr:from>
    <xdr:to>
      <xdr:col>16</xdr:col>
      <xdr:colOff>104774</xdr:colOff>
      <xdr:row>29</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1057275</xdr:colOff>
      <xdr:row>0</xdr:row>
      <xdr:rowOff>0</xdr:rowOff>
    </xdr:from>
    <xdr:to>
      <xdr:col>9</xdr:col>
      <xdr:colOff>1344706</xdr:colOff>
      <xdr:row>1</xdr:row>
      <xdr:rowOff>156882</xdr:rowOff>
    </xdr:to>
    <xdr:pic>
      <xdr:nvPicPr>
        <xdr:cNvPr id="5" name="Picture 4"/>
        <xdr:cNvPicPr/>
      </xdr:nvPicPr>
      <xdr:blipFill>
        <a:blip xmlns:r="http://schemas.openxmlformats.org/officeDocument/2006/relationships" r:embed="rId1" cstate="print"/>
        <a:stretch>
          <a:fillRect/>
        </a:stretch>
      </xdr:blipFill>
      <xdr:spPr>
        <a:xfrm>
          <a:off x="9029700" y="0"/>
          <a:ext cx="1639981" cy="395007"/>
        </a:xfrm>
        <a:prstGeom prst="rect">
          <a:avLst/>
        </a:prstGeom>
      </xdr:spPr>
    </xdr:pic>
    <xdr:clientData/>
  </xdr:twoCellAnchor>
  <xdr:twoCellAnchor>
    <xdr:from>
      <xdr:col>0</xdr:col>
      <xdr:colOff>266699</xdr:colOff>
      <xdr:row>15</xdr:row>
      <xdr:rowOff>166687</xdr:rowOff>
    </xdr:from>
    <xdr:to>
      <xdr:col>8</xdr:col>
      <xdr:colOff>1352549</xdr:colOff>
      <xdr:row>36</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37</xdr:row>
      <xdr:rowOff>109537</xdr:rowOff>
    </xdr:from>
    <xdr:to>
      <xdr:col>9</xdr:col>
      <xdr:colOff>9524</xdr:colOff>
      <xdr:row>59</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showGridLines="0" workbookViewId="0">
      <selection activeCell="F25" sqref="F25"/>
    </sheetView>
  </sheetViews>
  <sheetFormatPr defaultRowHeight="15"/>
  <cols>
    <col min="1" max="1" width="9.42578125" style="297" bestFit="1" customWidth="1"/>
    <col min="2" max="2" width="13.7109375" style="64" customWidth="1"/>
    <col min="3" max="3" width="32" style="64" customWidth="1"/>
    <col min="4" max="4" width="32.7109375" style="64" customWidth="1"/>
    <col min="5" max="5" width="14.140625" style="114" customWidth="1"/>
    <col min="6" max="6" width="13.7109375" style="64" customWidth="1"/>
    <col min="7" max="7" width="10.28515625" style="64" customWidth="1"/>
    <col min="8" max="10" width="8.28515625" style="64" customWidth="1"/>
    <col min="11" max="16384" width="9.140625" style="64"/>
  </cols>
  <sheetData>
    <row r="1" spans="1:11" ht="15.75" customHeight="1">
      <c r="B1" s="369" t="s">
        <v>1120</v>
      </c>
      <c r="C1" s="370"/>
      <c r="D1" s="370"/>
      <c r="E1" s="370"/>
      <c r="F1" s="370"/>
      <c r="G1" s="370"/>
      <c r="H1" s="370"/>
      <c r="I1" s="370"/>
      <c r="J1" s="370"/>
    </row>
    <row r="2" spans="1:11" ht="18.75">
      <c r="B2" s="65"/>
    </row>
    <row r="3" spans="1:11" ht="25.5">
      <c r="A3" s="66" t="s">
        <v>820</v>
      </c>
      <c r="B3" s="66" t="s">
        <v>786</v>
      </c>
      <c r="C3" s="66" t="s">
        <v>787</v>
      </c>
      <c r="D3" s="66" t="s">
        <v>788</v>
      </c>
      <c r="E3" s="66" t="s">
        <v>817</v>
      </c>
      <c r="F3" s="66" t="s">
        <v>1116</v>
      </c>
      <c r="G3" s="66" t="s">
        <v>789</v>
      </c>
      <c r="H3" s="66" t="s">
        <v>790</v>
      </c>
      <c r="I3" s="66" t="s">
        <v>791</v>
      </c>
      <c r="J3" s="66" t="s">
        <v>792</v>
      </c>
      <c r="K3" s="66" t="s">
        <v>74</v>
      </c>
    </row>
    <row r="4" spans="1:11">
      <c r="A4" s="298">
        <v>42185</v>
      </c>
      <c r="B4" s="67" t="s">
        <v>793</v>
      </c>
      <c r="C4" s="67" t="s">
        <v>794</v>
      </c>
      <c r="D4" s="225" t="str">
        <f>"REO Improvement Policy - "&amp;TRIM(RIGHT('Overall Review Summary'!B1,10))&amp;""</f>
        <v>REO Improvement Policy - 6/30/2015</v>
      </c>
      <c r="E4" s="295">
        <v>355</v>
      </c>
      <c r="F4" s="295">
        <v>18</v>
      </c>
      <c r="G4" s="295">
        <v>18</v>
      </c>
      <c r="H4" s="295">
        <v>17</v>
      </c>
      <c r="I4" s="295">
        <v>1</v>
      </c>
      <c r="J4" s="295">
        <v>0</v>
      </c>
      <c r="K4" s="295">
        <v>0</v>
      </c>
    </row>
    <row r="5" spans="1:11">
      <c r="A5" s="298">
        <v>42185</v>
      </c>
      <c r="B5" s="67" t="s">
        <v>793</v>
      </c>
      <c r="C5" s="67" t="s">
        <v>795</v>
      </c>
      <c r="D5" s="225" t="str">
        <f>"FCL Bid Protocol Policy - "&amp;TRIM(RIGHT('Overall Review Summary'!B1,10))&amp;""</f>
        <v>FCL Bid Protocol Policy - 6/30/2015</v>
      </c>
      <c r="E5" s="255">
        <v>355</v>
      </c>
      <c r="F5" s="255">
        <v>31</v>
      </c>
      <c r="G5" s="255">
        <v>31</v>
      </c>
      <c r="H5" s="255">
        <v>29</v>
      </c>
      <c r="I5" s="255">
        <v>0</v>
      </c>
      <c r="J5" s="255">
        <v>0</v>
      </c>
      <c r="K5" s="255">
        <v>2</v>
      </c>
    </row>
    <row r="6" spans="1:11">
      <c r="A6" s="298">
        <v>42185</v>
      </c>
      <c r="B6" s="67" t="s">
        <v>793</v>
      </c>
      <c r="C6" s="67" t="s">
        <v>796</v>
      </c>
      <c r="D6" s="225" t="str">
        <f>"Mod w/Prin Forgiveness - "&amp;TRIM(RIGHT('Overall Review Summary'!B1,10))&amp;""</f>
        <v>Mod w/Prin Forgiveness - 6/30/2015</v>
      </c>
      <c r="E6" s="255">
        <v>163</v>
      </c>
      <c r="F6" s="255">
        <v>10</v>
      </c>
      <c r="G6" s="255">
        <v>10</v>
      </c>
      <c r="H6" s="255">
        <v>9</v>
      </c>
      <c r="I6" s="255">
        <v>1</v>
      </c>
      <c r="J6" s="255">
        <v>0</v>
      </c>
      <c r="K6" s="255">
        <v>0</v>
      </c>
    </row>
    <row r="7" spans="1:11">
      <c r="A7" s="298">
        <v>42185</v>
      </c>
      <c r="B7" s="67" t="s">
        <v>793</v>
      </c>
      <c r="C7" s="67" t="s">
        <v>797</v>
      </c>
      <c r="D7" s="225" t="str">
        <f>"Comp Fee Timeline Review - "&amp;TRIM(RIGHT('Overall Review Summary'!B1,10))&amp;""</f>
        <v>Comp Fee Timeline Review - 6/30/2015</v>
      </c>
      <c r="E7" s="255">
        <v>10184</v>
      </c>
      <c r="F7" s="255">
        <v>69</v>
      </c>
      <c r="G7" s="255">
        <v>69</v>
      </c>
      <c r="H7" s="255">
        <v>69</v>
      </c>
      <c r="I7" s="255">
        <v>0</v>
      </c>
      <c r="J7" s="255">
        <v>0</v>
      </c>
      <c r="K7" s="255">
        <v>0</v>
      </c>
    </row>
    <row r="8" spans="1:11" s="114" customFormat="1" ht="25.5">
      <c r="A8" s="298">
        <v>42185</v>
      </c>
      <c r="B8" s="67" t="s">
        <v>793</v>
      </c>
      <c r="C8" s="67" t="s">
        <v>797</v>
      </c>
      <c r="D8" s="225" t="str">
        <f>"Comp Fee Timeline Review - "&amp;TRIM(RIGHT(B1,10))&amp;" - Servicing Fee Difference"</f>
        <v>Comp Fee Timeline Review - 6/30/2015 - Servicing Fee Difference</v>
      </c>
      <c r="E8" s="255">
        <v>10184</v>
      </c>
      <c r="F8" s="255">
        <v>58</v>
      </c>
      <c r="G8" s="255">
        <v>58</v>
      </c>
      <c r="H8" s="255">
        <v>58</v>
      </c>
      <c r="I8" s="255">
        <v>0</v>
      </c>
      <c r="J8" s="255">
        <v>0</v>
      </c>
      <c r="K8" s="255">
        <v>0</v>
      </c>
    </row>
    <row r="9" spans="1:11">
      <c r="A9" s="302"/>
      <c r="B9" s="302"/>
      <c r="C9" s="302"/>
      <c r="D9" s="302"/>
      <c r="E9" s="302"/>
      <c r="F9" s="302"/>
      <c r="G9" s="302"/>
      <c r="H9" s="302"/>
      <c r="I9" s="302"/>
      <c r="J9" s="302"/>
      <c r="K9" s="302"/>
    </row>
    <row r="10" spans="1:11">
      <c r="A10" s="298">
        <v>42155</v>
      </c>
      <c r="B10" s="67" t="s">
        <v>793</v>
      </c>
      <c r="C10" s="67" t="s">
        <v>794</v>
      </c>
      <c r="D10" s="67" t="s">
        <v>1104</v>
      </c>
      <c r="E10" s="295">
        <v>246</v>
      </c>
      <c r="F10" s="295">
        <v>12</v>
      </c>
      <c r="G10" s="295">
        <v>12</v>
      </c>
      <c r="H10" s="295">
        <v>11</v>
      </c>
      <c r="I10" s="295">
        <v>1</v>
      </c>
      <c r="J10" s="295">
        <v>0</v>
      </c>
      <c r="K10" s="295">
        <v>0</v>
      </c>
    </row>
    <row r="11" spans="1:11">
      <c r="A11" s="298">
        <v>42155</v>
      </c>
      <c r="B11" s="67" t="s">
        <v>793</v>
      </c>
      <c r="C11" s="67" t="s">
        <v>795</v>
      </c>
      <c r="D11" s="67" t="s">
        <v>1105</v>
      </c>
      <c r="E11" s="295">
        <v>296</v>
      </c>
      <c r="F11" s="295">
        <v>296</v>
      </c>
      <c r="G11" s="295">
        <v>35</v>
      </c>
      <c r="H11" s="295">
        <v>35</v>
      </c>
      <c r="I11" s="295">
        <v>0</v>
      </c>
      <c r="J11" s="295">
        <v>0</v>
      </c>
      <c r="K11" s="295">
        <v>0</v>
      </c>
    </row>
    <row r="12" spans="1:11">
      <c r="A12" s="298">
        <v>42155</v>
      </c>
      <c r="B12" s="67" t="s">
        <v>793</v>
      </c>
      <c r="C12" s="67" t="s">
        <v>796</v>
      </c>
      <c r="D12" s="67" t="s">
        <v>1106</v>
      </c>
      <c r="E12" s="295">
        <v>349</v>
      </c>
      <c r="F12" s="295">
        <v>349</v>
      </c>
      <c r="G12" s="295">
        <v>1</v>
      </c>
      <c r="H12" s="295">
        <v>1</v>
      </c>
      <c r="I12" s="295">
        <v>0</v>
      </c>
      <c r="J12" s="295">
        <v>0</v>
      </c>
      <c r="K12" s="295">
        <v>0</v>
      </c>
    </row>
    <row r="13" spans="1:11">
      <c r="A13" s="298">
        <v>42155</v>
      </c>
      <c r="B13" s="67" t="s">
        <v>793</v>
      </c>
      <c r="C13" s="67" t="s">
        <v>797</v>
      </c>
      <c r="D13" s="67" t="s">
        <v>1107</v>
      </c>
      <c r="E13" s="295">
        <v>10528</v>
      </c>
      <c r="F13" s="295">
        <v>10528</v>
      </c>
      <c r="G13" s="295">
        <v>67</v>
      </c>
      <c r="H13" s="295">
        <v>67</v>
      </c>
      <c r="I13" s="295">
        <v>0</v>
      </c>
      <c r="J13" s="295">
        <v>0</v>
      </c>
      <c r="K13" s="295">
        <v>0</v>
      </c>
    </row>
    <row r="14" spans="1:11" ht="25.5">
      <c r="A14" s="298">
        <v>42155</v>
      </c>
      <c r="B14" s="67" t="s">
        <v>793</v>
      </c>
      <c r="C14" s="67" t="s">
        <v>797</v>
      </c>
      <c r="D14" s="67" t="s">
        <v>1108</v>
      </c>
      <c r="E14" s="295">
        <v>10528</v>
      </c>
      <c r="F14" s="295">
        <v>10528</v>
      </c>
      <c r="G14" s="295">
        <v>55</v>
      </c>
      <c r="H14" s="295">
        <v>55</v>
      </c>
      <c r="I14" s="295">
        <v>0</v>
      </c>
      <c r="J14" s="295">
        <v>0</v>
      </c>
      <c r="K14" s="295">
        <v>0</v>
      </c>
    </row>
    <row r="15" spans="1:11">
      <c r="A15" s="302"/>
      <c r="B15" s="302"/>
      <c r="C15" s="302"/>
      <c r="D15" s="302"/>
      <c r="E15" s="302"/>
      <c r="F15" s="302"/>
      <c r="G15" s="302"/>
      <c r="H15" s="302"/>
      <c r="I15" s="302"/>
      <c r="J15" s="302"/>
      <c r="K15" s="302"/>
    </row>
    <row r="16" spans="1:11">
      <c r="A16" s="298">
        <v>42124</v>
      </c>
      <c r="B16" s="67" t="s">
        <v>793</v>
      </c>
      <c r="C16" s="67" t="s">
        <v>794</v>
      </c>
      <c r="D16" s="67" t="s">
        <v>1109</v>
      </c>
      <c r="E16" s="295">
        <v>357</v>
      </c>
      <c r="F16" s="295">
        <v>18</v>
      </c>
      <c r="G16" s="295">
        <v>18</v>
      </c>
      <c r="H16" s="295">
        <v>17</v>
      </c>
      <c r="I16" s="295">
        <v>1</v>
      </c>
      <c r="J16" s="295">
        <v>0</v>
      </c>
      <c r="K16" s="295">
        <v>0</v>
      </c>
    </row>
    <row r="17" spans="1:11">
      <c r="A17" s="298">
        <v>42124</v>
      </c>
      <c r="B17" s="67" t="s">
        <v>793</v>
      </c>
      <c r="C17" s="67" t="s">
        <v>795</v>
      </c>
      <c r="D17" s="67" t="s">
        <v>1110</v>
      </c>
      <c r="E17" s="295">
        <v>372</v>
      </c>
      <c r="F17" s="295">
        <v>33</v>
      </c>
      <c r="G17" s="295">
        <v>33</v>
      </c>
      <c r="H17" s="295">
        <v>31</v>
      </c>
      <c r="I17" s="295">
        <v>0</v>
      </c>
      <c r="J17" s="295">
        <v>0</v>
      </c>
      <c r="K17" s="295">
        <v>2</v>
      </c>
    </row>
    <row r="18" spans="1:11">
      <c r="A18" s="298">
        <v>42124</v>
      </c>
      <c r="B18" s="67" t="s">
        <v>793</v>
      </c>
      <c r="C18" s="67" t="s">
        <v>796</v>
      </c>
      <c r="D18" s="67" t="s">
        <v>1111</v>
      </c>
      <c r="E18" s="295">
        <v>195</v>
      </c>
      <c r="F18" s="295">
        <v>8</v>
      </c>
      <c r="G18" s="295">
        <v>8</v>
      </c>
      <c r="H18" s="295">
        <v>8</v>
      </c>
      <c r="I18" s="295">
        <v>0</v>
      </c>
      <c r="J18" s="295">
        <v>0</v>
      </c>
      <c r="K18" s="295">
        <v>0</v>
      </c>
    </row>
    <row r="19" spans="1:11">
      <c r="A19" s="298">
        <v>42124</v>
      </c>
      <c r="B19" s="67" t="s">
        <v>793</v>
      </c>
      <c r="C19" s="67" t="s">
        <v>797</v>
      </c>
      <c r="D19" s="67" t="s">
        <v>1112</v>
      </c>
      <c r="E19" s="295">
        <v>10903</v>
      </c>
      <c r="F19" s="295">
        <v>61</v>
      </c>
      <c r="G19" s="255">
        <v>61</v>
      </c>
      <c r="H19" s="295">
        <v>53</v>
      </c>
      <c r="I19" s="295">
        <v>0</v>
      </c>
      <c r="J19" s="255">
        <v>0</v>
      </c>
      <c r="K19" s="295">
        <v>8</v>
      </c>
    </row>
    <row r="20" spans="1:11" ht="25.5">
      <c r="A20" s="298">
        <v>42124</v>
      </c>
      <c r="B20" s="67" t="s">
        <v>793</v>
      </c>
      <c r="C20" s="67" t="s">
        <v>797</v>
      </c>
      <c r="D20" s="67" t="s">
        <v>1113</v>
      </c>
      <c r="E20" s="295">
        <v>10903</v>
      </c>
      <c r="F20" s="295">
        <v>148</v>
      </c>
      <c r="G20" s="295">
        <v>148</v>
      </c>
      <c r="H20" s="295">
        <v>148</v>
      </c>
      <c r="I20" s="295">
        <v>0</v>
      </c>
      <c r="J20" s="295">
        <v>0</v>
      </c>
      <c r="K20" s="295">
        <v>0</v>
      </c>
    </row>
    <row r="21" spans="1:11">
      <c r="A21" s="302"/>
      <c r="B21" s="302"/>
      <c r="C21" s="302"/>
      <c r="D21" s="302"/>
      <c r="E21" s="302"/>
      <c r="F21" s="302"/>
      <c r="G21" s="302"/>
      <c r="H21" s="302"/>
      <c r="I21" s="302"/>
      <c r="J21" s="302"/>
      <c r="K21" s="302"/>
    </row>
    <row r="22" spans="1:11" ht="25.5">
      <c r="A22" s="299" t="s">
        <v>1114</v>
      </c>
      <c r="B22" s="300" t="s">
        <v>793</v>
      </c>
      <c r="C22" s="300" t="s">
        <v>794</v>
      </c>
      <c r="D22" s="300" t="s">
        <v>1275</v>
      </c>
      <c r="E22" s="301">
        <f>SUM(E4,E10,E16)</f>
        <v>958</v>
      </c>
      <c r="F22" s="301">
        <f t="shared" ref="F22:K22" si="0">SUM(F4,F10,F16)</f>
        <v>48</v>
      </c>
      <c r="G22" s="301">
        <f t="shared" si="0"/>
        <v>48</v>
      </c>
      <c r="H22" s="301">
        <f t="shared" si="0"/>
        <v>45</v>
      </c>
      <c r="I22" s="301">
        <f t="shared" si="0"/>
        <v>3</v>
      </c>
      <c r="J22" s="301">
        <f t="shared" si="0"/>
        <v>0</v>
      </c>
      <c r="K22" s="301">
        <f t="shared" si="0"/>
        <v>0</v>
      </c>
    </row>
    <row r="23" spans="1:11">
      <c r="A23" s="299" t="s">
        <v>1114</v>
      </c>
      <c r="B23" s="300" t="s">
        <v>793</v>
      </c>
      <c r="C23" s="300" t="s">
        <v>795</v>
      </c>
      <c r="D23" s="300" t="s">
        <v>1276</v>
      </c>
      <c r="E23" s="301">
        <f t="shared" ref="E23:K26" si="1">SUM(E5,E11,E17)</f>
        <v>1023</v>
      </c>
      <c r="F23" s="301">
        <f t="shared" si="1"/>
        <v>360</v>
      </c>
      <c r="G23" s="301">
        <f t="shared" si="1"/>
        <v>99</v>
      </c>
      <c r="H23" s="301">
        <f t="shared" si="1"/>
        <v>95</v>
      </c>
      <c r="I23" s="301">
        <f t="shared" si="1"/>
        <v>0</v>
      </c>
      <c r="J23" s="301">
        <f t="shared" si="1"/>
        <v>0</v>
      </c>
      <c r="K23" s="301">
        <f t="shared" si="1"/>
        <v>4</v>
      </c>
    </row>
    <row r="24" spans="1:11" ht="25.5">
      <c r="A24" s="299" t="s">
        <v>1114</v>
      </c>
      <c r="B24" s="300" t="s">
        <v>793</v>
      </c>
      <c r="C24" s="300" t="s">
        <v>796</v>
      </c>
      <c r="D24" s="300" t="s">
        <v>1277</v>
      </c>
      <c r="E24" s="301">
        <f t="shared" si="1"/>
        <v>707</v>
      </c>
      <c r="F24" s="301">
        <f t="shared" si="1"/>
        <v>367</v>
      </c>
      <c r="G24" s="301">
        <f t="shared" si="1"/>
        <v>19</v>
      </c>
      <c r="H24" s="301">
        <f t="shared" si="1"/>
        <v>18</v>
      </c>
      <c r="I24" s="301">
        <f t="shared" si="1"/>
        <v>1</v>
      </c>
      <c r="J24" s="301">
        <f t="shared" si="1"/>
        <v>0</v>
      </c>
      <c r="K24" s="301">
        <f t="shared" si="1"/>
        <v>0</v>
      </c>
    </row>
    <row r="25" spans="1:11" ht="25.5">
      <c r="A25" s="299" t="s">
        <v>1114</v>
      </c>
      <c r="B25" s="300" t="s">
        <v>793</v>
      </c>
      <c r="C25" s="300" t="s">
        <v>797</v>
      </c>
      <c r="D25" s="300" t="s">
        <v>1278</v>
      </c>
      <c r="E25" s="301">
        <f t="shared" si="1"/>
        <v>31615</v>
      </c>
      <c r="F25" s="301">
        <f t="shared" si="1"/>
        <v>10658</v>
      </c>
      <c r="G25" s="301">
        <f t="shared" si="1"/>
        <v>197</v>
      </c>
      <c r="H25" s="301">
        <f t="shared" si="1"/>
        <v>189</v>
      </c>
      <c r="I25" s="301">
        <f t="shared" si="1"/>
        <v>0</v>
      </c>
      <c r="J25" s="301">
        <f t="shared" si="1"/>
        <v>0</v>
      </c>
      <c r="K25" s="301">
        <f t="shared" si="1"/>
        <v>8</v>
      </c>
    </row>
    <row r="26" spans="1:11" ht="25.5">
      <c r="A26" s="299" t="s">
        <v>1114</v>
      </c>
      <c r="B26" s="300" t="s">
        <v>793</v>
      </c>
      <c r="C26" s="300" t="s">
        <v>797</v>
      </c>
      <c r="D26" s="300" t="s">
        <v>1279</v>
      </c>
      <c r="E26" s="301">
        <f t="shared" si="1"/>
        <v>31615</v>
      </c>
      <c r="F26" s="301">
        <f t="shared" si="1"/>
        <v>10734</v>
      </c>
      <c r="G26" s="301">
        <f t="shared" si="1"/>
        <v>261</v>
      </c>
      <c r="H26" s="301">
        <f t="shared" si="1"/>
        <v>261</v>
      </c>
      <c r="I26" s="301">
        <f t="shared" si="1"/>
        <v>0</v>
      </c>
      <c r="J26" s="301">
        <f t="shared" si="1"/>
        <v>0</v>
      </c>
      <c r="K26" s="301">
        <f t="shared" si="1"/>
        <v>0</v>
      </c>
    </row>
    <row r="28" spans="1:11" s="297" customFormat="1">
      <c r="A28" s="68" t="s">
        <v>798</v>
      </c>
    </row>
    <row r="29" spans="1:11" s="297" customFormat="1">
      <c r="A29" s="68" t="s">
        <v>1115</v>
      </c>
    </row>
  </sheetData>
  <mergeCells count="2">
    <mergeCell ref="B1:G1"/>
    <mergeCell ref="H1:J1"/>
  </mergeCells>
  <pageMargins left="0.5" right="0.5" top="0.5" bottom="0.5" header="0.5" footer="0.5"/>
  <pageSetup paperSize="5"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E60"/>
  <sheetViews>
    <sheetView showGridLines="0" zoomScaleNormal="100" workbookViewId="0">
      <selection activeCell="J12" sqref="J12"/>
    </sheetView>
  </sheetViews>
  <sheetFormatPr defaultRowHeight="15"/>
  <cols>
    <col min="1" max="3" width="17.140625" customWidth="1"/>
    <col min="4" max="4" width="20.140625" customWidth="1"/>
    <col min="5" max="5" width="20.7109375" customWidth="1"/>
  </cols>
  <sheetData>
    <row r="1" spans="1:5" s="56" customFormat="1" ht="18.75">
      <c r="A1" s="416" t="s">
        <v>1273</v>
      </c>
      <c r="B1" s="416"/>
      <c r="C1" s="416"/>
      <c r="D1" s="416"/>
      <c r="E1" s="416"/>
    </row>
    <row r="2" spans="1:5" s="56" customFormat="1">
      <c r="A2" s="178"/>
    </row>
    <row r="3" spans="1:5">
      <c r="A3" s="417" t="s">
        <v>484</v>
      </c>
      <c r="B3" s="417"/>
      <c r="C3" s="417"/>
      <c r="D3" s="417"/>
      <c r="E3" s="417"/>
    </row>
    <row r="4" spans="1:5">
      <c r="A4" s="418" t="s">
        <v>485</v>
      </c>
      <c r="B4" s="418"/>
      <c r="C4" s="418"/>
      <c r="D4" s="418"/>
      <c r="E4" s="418"/>
    </row>
    <row r="5" spans="1:5" ht="25.5">
      <c r="A5" s="29" t="s">
        <v>95</v>
      </c>
      <c r="B5" s="29" t="s">
        <v>486</v>
      </c>
      <c r="C5" s="29" t="s">
        <v>487</v>
      </c>
      <c r="D5" s="29" t="s">
        <v>488</v>
      </c>
      <c r="E5" s="29" t="s">
        <v>489</v>
      </c>
    </row>
    <row r="6" spans="1:5">
      <c r="A6" s="30" t="s">
        <v>147</v>
      </c>
      <c r="B6" s="31">
        <v>0</v>
      </c>
      <c r="C6" s="32">
        <v>0</v>
      </c>
      <c r="D6" s="33">
        <v>0</v>
      </c>
      <c r="E6" s="33">
        <v>450</v>
      </c>
    </row>
    <row r="7" spans="1:5">
      <c r="A7" s="30" t="s">
        <v>123</v>
      </c>
      <c r="B7" s="31">
        <v>22</v>
      </c>
      <c r="C7" s="32">
        <v>2.4496782000000001</v>
      </c>
      <c r="D7" s="33">
        <v>450</v>
      </c>
      <c r="E7" s="33">
        <v>360</v>
      </c>
    </row>
    <row r="8" spans="1:5">
      <c r="A8" s="30" t="s">
        <v>111</v>
      </c>
      <c r="B8" s="31">
        <v>39</v>
      </c>
      <c r="C8" s="32">
        <v>3.6508115600000002</v>
      </c>
      <c r="D8" s="33">
        <v>513.33333333333303</v>
      </c>
      <c r="E8" s="33">
        <v>450</v>
      </c>
    </row>
    <row r="9" spans="1:5">
      <c r="A9" s="30" t="s">
        <v>121</v>
      </c>
      <c r="B9" s="31">
        <v>98</v>
      </c>
      <c r="C9" s="32">
        <v>23.51733342</v>
      </c>
      <c r="D9" s="33">
        <v>398.36734693877497</v>
      </c>
      <c r="E9" s="33">
        <v>330</v>
      </c>
    </row>
    <row r="10" spans="1:5">
      <c r="A10" s="30" t="s">
        <v>97</v>
      </c>
      <c r="B10" s="31">
        <v>875</v>
      </c>
      <c r="C10" s="32">
        <v>430.74671434999999</v>
      </c>
      <c r="D10" s="33">
        <v>464.56114285714301</v>
      </c>
      <c r="E10" s="33">
        <v>510</v>
      </c>
    </row>
    <row r="11" spans="1:5">
      <c r="A11" s="30" t="s">
        <v>117</v>
      </c>
      <c r="B11" s="31">
        <v>42</v>
      </c>
      <c r="C11" s="32">
        <v>11.381637339999999</v>
      </c>
      <c r="D11" s="33">
        <v>434.76190476190499</v>
      </c>
      <c r="E11" s="33">
        <v>420</v>
      </c>
    </row>
    <row r="12" spans="1:5">
      <c r="A12" s="30" t="s">
        <v>133</v>
      </c>
      <c r="B12" s="31">
        <v>85</v>
      </c>
      <c r="C12" s="32">
        <v>33.39327935</v>
      </c>
      <c r="D12" s="33">
        <v>522</v>
      </c>
      <c r="E12" s="33">
        <v>300</v>
      </c>
    </row>
    <row r="13" spans="1:5">
      <c r="A13" s="30" t="s">
        <v>105</v>
      </c>
      <c r="B13" s="31">
        <v>133</v>
      </c>
      <c r="C13" s="32">
        <v>28.631659429999999</v>
      </c>
      <c r="D13" s="33">
        <v>454.112781954887</v>
      </c>
      <c r="E13" s="33">
        <v>330</v>
      </c>
    </row>
    <row r="14" spans="1:5">
      <c r="A14" s="30" t="s">
        <v>142</v>
      </c>
      <c r="B14" s="31">
        <v>23</v>
      </c>
      <c r="C14" s="32">
        <v>6.0875260300000003</v>
      </c>
      <c r="D14" s="33">
        <v>504.78260869565202</v>
      </c>
      <c r="E14" s="33">
        <v>540</v>
      </c>
    </row>
    <row r="15" spans="1:5">
      <c r="A15" s="30" t="s">
        <v>132</v>
      </c>
      <c r="B15" s="31">
        <v>92</v>
      </c>
      <c r="C15" s="32">
        <v>30.409499660000002</v>
      </c>
      <c r="D15" s="33">
        <v>565.39130434782601</v>
      </c>
      <c r="E15" s="33">
        <v>440</v>
      </c>
    </row>
    <row r="16" spans="1:5">
      <c r="A16" s="30" t="s">
        <v>110</v>
      </c>
      <c r="B16" s="31">
        <v>876</v>
      </c>
      <c r="C16" s="32">
        <v>279.36405181999999</v>
      </c>
      <c r="D16" s="33">
        <v>552.96575342465803</v>
      </c>
      <c r="E16" s="33">
        <v>660</v>
      </c>
    </row>
    <row r="17" spans="1:5">
      <c r="A17" s="30" t="s">
        <v>131</v>
      </c>
      <c r="B17" s="31">
        <v>44</v>
      </c>
      <c r="C17" s="32">
        <v>9.5596379599999999</v>
      </c>
      <c r="D17" s="33">
        <v>434.47727272727298</v>
      </c>
      <c r="E17" s="33">
        <v>300</v>
      </c>
    </row>
    <row r="18" spans="1:5">
      <c r="A18" s="30" t="s">
        <v>112</v>
      </c>
      <c r="B18" s="31">
        <v>92</v>
      </c>
      <c r="C18" s="32">
        <v>20.96371465</v>
      </c>
      <c r="D18" s="33">
        <v>438.36956521739103</v>
      </c>
      <c r="E18" s="33">
        <v>390</v>
      </c>
    </row>
    <row r="19" spans="1:5">
      <c r="A19" s="30" t="s">
        <v>104</v>
      </c>
      <c r="B19" s="31">
        <v>44</v>
      </c>
      <c r="C19" s="32">
        <v>5.7817609499999998</v>
      </c>
      <c r="D19" s="33">
        <v>458.84090909090901</v>
      </c>
      <c r="E19" s="33">
        <v>330</v>
      </c>
    </row>
    <row r="20" spans="1:5">
      <c r="A20" s="30" t="s">
        <v>114</v>
      </c>
      <c r="B20" s="31">
        <v>32</v>
      </c>
      <c r="C20" s="32">
        <v>4.6783630399999998</v>
      </c>
      <c r="D20" s="33">
        <v>471.78125</v>
      </c>
      <c r="E20" s="33">
        <v>360</v>
      </c>
    </row>
    <row r="21" spans="1:5">
      <c r="A21" s="30" t="s">
        <v>134</v>
      </c>
      <c r="B21" s="31">
        <v>6</v>
      </c>
      <c r="C21" s="32">
        <v>4.0844903099999996</v>
      </c>
      <c r="D21" s="33">
        <v>532</v>
      </c>
      <c r="E21" s="33">
        <v>450</v>
      </c>
    </row>
    <row r="22" spans="1:5">
      <c r="A22" s="30" t="s">
        <v>107</v>
      </c>
      <c r="B22" s="31">
        <v>89</v>
      </c>
      <c r="C22" s="32">
        <v>14.04838601</v>
      </c>
      <c r="D22" s="33">
        <v>498.89887640449399</v>
      </c>
      <c r="E22" s="33">
        <v>450</v>
      </c>
    </row>
    <row r="23" spans="1:5">
      <c r="A23" s="30" t="s">
        <v>145</v>
      </c>
      <c r="B23" s="31">
        <v>9</v>
      </c>
      <c r="C23" s="32">
        <v>1.45485408</v>
      </c>
      <c r="D23" s="33">
        <v>442.66666666666703</v>
      </c>
      <c r="E23" s="33">
        <v>420</v>
      </c>
    </row>
    <row r="24" spans="1:5">
      <c r="A24" s="30" t="s">
        <v>135</v>
      </c>
      <c r="B24" s="31">
        <v>14</v>
      </c>
      <c r="C24" s="32">
        <v>3.6949200100000001</v>
      </c>
      <c r="D24" s="33">
        <v>501.07142857142901</v>
      </c>
      <c r="E24" s="33">
        <v>420</v>
      </c>
    </row>
    <row r="25" spans="1:5">
      <c r="A25" s="30" t="s">
        <v>102</v>
      </c>
      <c r="B25" s="31">
        <v>295</v>
      </c>
      <c r="C25" s="32">
        <v>99.009151040000006</v>
      </c>
      <c r="D25" s="33">
        <v>532.09491525423698</v>
      </c>
      <c r="E25" s="33">
        <v>690</v>
      </c>
    </row>
    <row r="26" spans="1:5">
      <c r="A26" s="30" t="s">
        <v>119</v>
      </c>
      <c r="B26" s="31">
        <v>171</v>
      </c>
      <c r="C26" s="32">
        <v>46.996902159999998</v>
      </c>
      <c r="D26" s="33">
        <v>523.13450292397704</v>
      </c>
      <c r="E26" s="33">
        <v>600</v>
      </c>
    </row>
    <row r="27" spans="1:5">
      <c r="A27" s="30" t="s">
        <v>141</v>
      </c>
      <c r="B27" s="31">
        <v>39</v>
      </c>
      <c r="C27" s="32">
        <v>10.843930589999999</v>
      </c>
      <c r="D27" s="33">
        <v>509.12820512820502</v>
      </c>
      <c r="E27" s="33">
        <v>660</v>
      </c>
    </row>
    <row r="28" spans="1:5">
      <c r="A28" s="30" t="s">
        <v>125</v>
      </c>
      <c r="B28" s="31">
        <v>35</v>
      </c>
      <c r="C28" s="32">
        <v>3.93491079</v>
      </c>
      <c r="D28" s="33">
        <v>432.771428571429</v>
      </c>
      <c r="E28" s="33">
        <v>300</v>
      </c>
    </row>
    <row r="29" spans="1:5">
      <c r="A29" s="30" t="s">
        <v>108</v>
      </c>
      <c r="B29" s="31">
        <v>261</v>
      </c>
      <c r="C29" s="32">
        <v>37.762040839999997</v>
      </c>
      <c r="D29" s="33">
        <v>516.59003831417601</v>
      </c>
      <c r="E29" s="33">
        <v>390</v>
      </c>
    </row>
    <row r="30" spans="1:5">
      <c r="A30" s="30" t="s">
        <v>109</v>
      </c>
      <c r="B30" s="31">
        <v>12</v>
      </c>
      <c r="C30" s="32">
        <v>2.7695933300000002</v>
      </c>
      <c r="D30" s="33">
        <v>450.5</v>
      </c>
      <c r="E30" s="33">
        <v>540</v>
      </c>
    </row>
    <row r="31" spans="1:5">
      <c r="A31" s="30" t="s">
        <v>120</v>
      </c>
      <c r="B31" s="31">
        <v>121</v>
      </c>
      <c r="C31" s="32">
        <v>35.59950843</v>
      </c>
      <c r="D31" s="33">
        <v>501.41322314049597</v>
      </c>
      <c r="E31" s="33">
        <v>390</v>
      </c>
    </row>
    <row r="32" spans="1:5">
      <c r="A32" s="30" t="s">
        <v>115</v>
      </c>
      <c r="B32" s="31">
        <v>200</v>
      </c>
      <c r="C32" s="32">
        <v>56.232390449999997</v>
      </c>
      <c r="D32" s="33">
        <v>501.46</v>
      </c>
      <c r="E32" s="33">
        <v>660</v>
      </c>
    </row>
    <row r="33" spans="1:5">
      <c r="A33" s="30" t="s">
        <v>130</v>
      </c>
      <c r="B33" s="31">
        <v>7</v>
      </c>
      <c r="C33" s="32">
        <v>0.93538938000000005</v>
      </c>
      <c r="D33" s="33">
        <v>556.28571428571399</v>
      </c>
      <c r="E33" s="33">
        <v>300</v>
      </c>
    </row>
    <row r="34" spans="1:5" s="57" customFormat="1">
      <c r="A34" s="30" t="s">
        <v>764</v>
      </c>
      <c r="B34" s="31">
        <v>0</v>
      </c>
      <c r="C34" s="32">
        <v>0</v>
      </c>
      <c r="D34" s="33">
        <v>0</v>
      </c>
      <c r="E34" s="33">
        <v>330</v>
      </c>
    </row>
    <row r="36" spans="1:5">
      <c r="A36" s="419" t="s">
        <v>490</v>
      </c>
      <c r="B36" s="420"/>
      <c r="C36" s="420"/>
      <c r="D36" s="420"/>
      <c r="E36" s="420"/>
    </row>
    <row r="37" spans="1:5">
      <c r="A37" s="421" t="s">
        <v>485</v>
      </c>
      <c r="B37" s="422"/>
      <c r="C37" s="422"/>
      <c r="D37" s="422"/>
      <c r="E37" s="423"/>
    </row>
    <row r="38" spans="1:5" ht="25.5">
      <c r="A38" s="34" t="s">
        <v>95</v>
      </c>
      <c r="B38" s="35" t="s">
        <v>486</v>
      </c>
      <c r="C38" s="35" t="s">
        <v>487</v>
      </c>
      <c r="D38" s="35" t="s">
        <v>491</v>
      </c>
      <c r="E38" s="36" t="s">
        <v>489</v>
      </c>
    </row>
    <row r="39" spans="1:5">
      <c r="A39" s="30" t="s">
        <v>129</v>
      </c>
      <c r="B39" s="31">
        <v>228</v>
      </c>
      <c r="C39" s="32">
        <v>68.82157857</v>
      </c>
      <c r="D39" s="33">
        <v>519.69736842105306</v>
      </c>
      <c r="E39" s="33">
        <v>750</v>
      </c>
    </row>
    <row r="40" spans="1:5">
      <c r="A40" s="30" t="s">
        <v>127</v>
      </c>
      <c r="B40" s="31">
        <v>46</v>
      </c>
      <c r="C40" s="32">
        <v>10.70198435</v>
      </c>
      <c r="D40" s="33">
        <v>538.56521739130403</v>
      </c>
      <c r="E40" s="33">
        <v>780</v>
      </c>
    </row>
    <row r="41" spans="1:5">
      <c r="A41" s="30" t="s">
        <v>98</v>
      </c>
      <c r="B41" s="31">
        <v>2134</v>
      </c>
      <c r="C41" s="32">
        <v>555.15975274000004</v>
      </c>
      <c r="D41" s="33">
        <v>539.24789128397401</v>
      </c>
      <c r="E41" s="33">
        <v>810</v>
      </c>
    </row>
    <row r="42" spans="1:5">
      <c r="A42" s="30" t="s">
        <v>124</v>
      </c>
      <c r="B42" s="31">
        <v>156</v>
      </c>
      <c r="C42" s="32">
        <v>59.704977329999998</v>
      </c>
      <c r="D42" s="33">
        <v>552.288461538462</v>
      </c>
      <c r="E42" s="33">
        <v>840</v>
      </c>
    </row>
    <row r="43" spans="1:5">
      <c r="A43" s="30" t="s">
        <v>137</v>
      </c>
      <c r="B43" s="31">
        <v>32</v>
      </c>
      <c r="C43" s="32">
        <v>3.6538433499999998</v>
      </c>
      <c r="D43" s="33">
        <v>511.625</v>
      </c>
      <c r="E43" s="33">
        <v>630</v>
      </c>
    </row>
    <row r="44" spans="1:5">
      <c r="A44" s="30" t="s">
        <v>101</v>
      </c>
      <c r="B44" s="31">
        <v>384</v>
      </c>
      <c r="C44" s="32">
        <v>96.561359809999999</v>
      </c>
      <c r="D44" s="33">
        <v>503.03645833333297</v>
      </c>
      <c r="E44" s="33">
        <v>630</v>
      </c>
    </row>
    <row r="45" spans="1:5">
      <c r="A45" s="30" t="s">
        <v>122</v>
      </c>
      <c r="B45" s="31">
        <v>69</v>
      </c>
      <c r="C45" s="32">
        <v>8.5068071199999995</v>
      </c>
      <c r="D45" s="33">
        <v>463.14492753623199</v>
      </c>
      <c r="E45" s="33">
        <v>570</v>
      </c>
    </row>
    <row r="46" spans="1:5">
      <c r="A46" s="30" t="s">
        <v>136</v>
      </c>
      <c r="B46" s="31">
        <v>16</v>
      </c>
      <c r="C46" s="32">
        <v>2.0341036699999999</v>
      </c>
      <c r="D46" s="33">
        <v>489.9375</v>
      </c>
      <c r="E46" s="33">
        <v>420</v>
      </c>
    </row>
    <row r="47" spans="1:5">
      <c r="A47" s="30" t="s">
        <v>128</v>
      </c>
      <c r="B47" s="31">
        <v>52</v>
      </c>
      <c r="C47" s="32">
        <v>6.7612204</v>
      </c>
      <c r="D47" s="33">
        <v>458.788461538462</v>
      </c>
      <c r="E47" s="33">
        <v>540</v>
      </c>
    </row>
    <row r="48" spans="1:5">
      <c r="A48" s="30" t="s">
        <v>116</v>
      </c>
      <c r="B48" s="31">
        <v>79</v>
      </c>
      <c r="C48" s="32">
        <v>12.356391410000001</v>
      </c>
      <c r="D48" s="33">
        <v>523.30379746835399</v>
      </c>
      <c r="E48" s="33">
        <v>510</v>
      </c>
    </row>
    <row r="49" spans="1:5">
      <c r="A49" s="30" t="s">
        <v>126</v>
      </c>
      <c r="B49" s="31">
        <v>45</v>
      </c>
      <c r="C49" s="32">
        <v>8.6985083099999994</v>
      </c>
      <c r="D49" s="33">
        <v>566.24444444444396</v>
      </c>
      <c r="E49" s="33">
        <v>690</v>
      </c>
    </row>
    <row r="50" spans="1:5">
      <c r="A50" s="30" t="s">
        <v>144</v>
      </c>
      <c r="B50" s="31">
        <v>4</v>
      </c>
      <c r="C50" s="32">
        <v>0.33206155999999998</v>
      </c>
      <c r="D50" s="33">
        <v>562.5</v>
      </c>
      <c r="E50" s="33">
        <v>630</v>
      </c>
    </row>
    <row r="51" spans="1:5">
      <c r="A51" s="30" t="s">
        <v>103</v>
      </c>
      <c r="B51" s="31">
        <v>1267</v>
      </c>
      <c r="C51" s="32">
        <v>409.7515343</v>
      </c>
      <c r="D51" s="33">
        <v>537.01973164956598</v>
      </c>
      <c r="E51" s="33">
        <v>750</v>
      </c>
    </row>
    <row r="52" spans="1:5">
      <c r="A52" s="30" t="s">
        <v>118</v>
      </c>
      <c r="B52" s="31">
        <v>72</v>
      </c>
      <c r="C52" s="32">
        <v>13.349304139999999</v>
      </c>
      <c r="D52" s="33">
        <v>508.91666666666703</v>
      </c>
      <c r="E52" s="33">
        <v>720</v>
      </c>
    </row>
    <row r="53" spans="1:5">
      <c r="A53" s="30" t="s">
        <v>100</v>
      </c>
      <c r="B53" s="31">
        <v>1177</v>
      </c>
      <c r="C53" s="32">
        <v>485.18159410999999</v>
      </c>
      <c r="D53" s="33">
        <v>543.56244689889502</v>
      </c>
      <c r="E53" s="33">
        <v>820</v>
      </c>
    </row>
    <row r="54" spans="1:5">
      <c r="A54" s="30" t="s">
        <v>113</v>
      </c>
      <c r="B54" s="31">
        <v>137</v>
      </c>
      <c r="C54" s="32">
        <v>20.749339729999999</v>
      </c>
      <c r="D54" s="33">
        <v>475.620437956204</v>
      </c>
      <c r="E54" s="33">
        <v>570</v>
      </c>
    </row>
    <row r="55" spans="1:5">
      <c r="A55" s="30" t="s">
        <v>139</v>
      </c>
      <c r="B55" s="31">
        <v>37</v>
      </c>
      <c r="C55" s="32">
        <v>6.5405405999999999</v>
      </c>
      <c r="D55" s="33">
        <v>521.89189189189199</v>
      </c>
      <c r="E55" s="33">
        <v>570</v>
      </c>
    </row>
    <row r="56" spans="1:5">
      <c r="A56" s="30" t="s">
        <v>99</v>
      </c>
      <c r="B56" s="31">
        <v>340</v>
      </c>
      <c r="C56" s="32">
        <v>59.834711839999997</v>
      </c>
      <c r="D56" s="33">
        <v>524.38823529411798</v>
      </c>
      <c r="E56" s="33">
        <v>750</v>
      </c>
    </row>
    <row r="57" spans="1:5">
      <c r="A57" s="30" t="s">
        <v>106</v>
      </c>
      <c r="B57" s="31">
        <v>95</v>
      </c>
      <c r="C57" s="32">
        <v>15.74440382</v>
      </c>
      <c r="D57" s="33">
        <v>484.68421052631601</v>
      </c>
      <c r="E57" s="33">
        <v>600</v>
      </c>
    </row>
    <row r="58" spans="1:5">
      <c r="A58" s="30" t="s">
        <v>146</v>
      </c>
      <c r="B58" s="31">
        <v>2</v>
      </c>
      <c r="C58" s="32">
        <v>0.19185119</v>
      </c>
      <c r="D58" s="33">
        <v>578</v>
      </c>
      <c r="E58" s="33">
        <v>570</v>
      </c>
    </row>
    <row r="59" spans="1:5">
      <c r="A59" s="30" t="s">
        <v>138</v>
      </c>
      <c r="B59" s="31">
        <v>12</v>
      </c>
      <c r="C59" s="32">
        <v>3.34650165</v>
      </c>
      <c r="D59" s="33">
        <v>526.08333333333303</v>
      </c>
      <c r="E59" s="33">
        <v>810</v>
      </c>
    </row>
    <row r="60" spans="1:5">
      <c r="A60" s="30" t="s">
        <v>140</v>
      </c>
      <c r="B60" s="31">
        <v>44</v>
      </c>
      <c r="C60" s="32">
        <v>7.8148031700000002</v>
      </c>
      <c r="D60" s="33">
        <v>436.72727272727298</v>
      </c>
      <c r="E60" s="33">
        <v>510</v>
      </c>
    </row>
  </sheetData>
  <mergeCells count="5">
    <mergeCell ref="A3:E3"/>
    <mergeCell ref="A4:E4"/>
    <mergeCell ref="A36:E36"/>
    <mergeCell ref="A37:E37"/>
    <mergeCell ref="A1:E1"/>
  </mergeCells>
  <pageMargins left="0.7" right="0.7" top="0.75" bottom="0.75" header="0.3" footer="0.3"/>
  <pageSetup fitToHeight="0" orientation="portrait" r:id="rId1"/>
  <rowBreaks count="1" manualBreakCount="1">
    <brk id="35" max="16383" man="1"/>
  </rowBreaks>
  <drawing r:id="rId2"/>
</worksheet>
</file>

<file path=xl/worksheets/sheet11.xml><?xml version="1.0" encoding="utf-8"?>
<worksheet xmlns="http://schemas.openxmlformats.org/spreadsheetml/2006/main" xmlns:r="http://schemas.openxmlformats.org/officeDocument/2006/relationships">
  <dimension ref="B1:BF294"/>
  <sheetViews>
    <sheetView showGridLines="0" topLeftCell="BG1" workbookViewId="0">
      <pane ySplit="2" topLeftCell="A3" activePane="bottomLeft" state="frozen"/>
      <selection sqref="A1:F1"/>
      <selection pane="bottomLeft" activeCell="F3" sqref="F3"/>
    </sheetView>
  </sheetViews>
  <sheetFormatPr defaultRowHeight="15"/>
  <cols>
    <col min="1" max="1" width="4" customWidth="1"/>
    <col min="2" max="2" width="12.140625" customWidth="1"/>
    <col min="3" max="3" width="30.140625" bestFit="1" customWidth="1"/>
    <col min="4" max="4" width="8.140625" bestFit="1" customWidth="1"/>
    <col min="5" max="5" width="19.5703125" bestFit="1" customWidth="1"/>
    <col min="6" max="6" width="9.7109375" customWidth="1"/>
    <col min="7" max="7" width="14.7109375" style="161" customWidth="1"/>
    <col min="8" max="8" width="13.5703125" customWidth="1"/>
    <col min="9" max="10" width="14.85546875" bestFit="1" customWidth="1"/>
    <col min="11" max="11" width="13.85546875" style="58" bestFit="1" customWidth="1"/>
    <col min="12" max="12" width="16.5703125" customWidth="1"/>
    <col min="13" max="14" width="14.42578125" customWidth="1"/>
    <col min="15" max="15" width="12.7109375" style="61" bestFit="1" customWidth="1"/>
    <col min="16" max="16" width="12.7109375" bestFit="1" customWidth="1"/>
    <col min="17" max="17" width="12.140625" style="58" customWidth="1"/>
    <col min="18" max="18" width="15.85546875" customWidth="1"/>
    <col min="19" max="19" width="14.42578125" customWidth="1"/>
    <col min="20" max="20" width="12.85546875" style="58" customWidth="1"/>
    <col min="21" max="21" width="12.42578125" style="58" customWidth="1"/>
    <col min="22" max="22" width="14.5703125" customWidth="1"/>
    <col min="23" max="23" width="14.140625" customWidth="1"/>
    <col min="24" max="24" width="14.85546875" customWidth="1"/>
    <col min="25" max="25" width="15.7109375" customWidth="1"/>
    <col min="26" max="26" width="18.42578125" customWidth="1"/>
    <col min="27" max="27" width="17.5703125" customWidth="1"/>
    <col min="28" max="28" width="20" customWidth="1"/>
    <col min="29" max="29" width="16.28515625" customWidth="1"/>
    <col min="30" max="30" width="14.7109375" customWidth="1"/>
    <col min="31" max="32" width="25" customWidth="1"/>
    <col min="33" max="33" width="22.7109375" customWidth="1"/>
    <col min="34" max="34" width="26.140625" customWidth="1"/>
    <col min="35" max="35" width="20.5703125" customWidth="1"/>
    <col min="36" max="36" width="28.140625" customWidth="1"/>
    <col min="37" max="37" width="31" customWidth="1"/>
    <col min="38" max="39" width="23.28515625" customWidth="1"/>
    <col min="40" max="40" width="34.85546875" customWidth="1"/>
    <col min="41" max="42" width="18" customWidth="1"/>
    <col min="43" max="44" width="16.140625" customWidth="1"/>
    <col min="45" max="45" width="22.85546875" customWidth="1"/>
    <col min="46" max="46" width="21.42578125" customWidth="1"/>
    <col min="47" max="47" width="25.85546875" customWidth="1"/>
    <col min="48" max="48" width="22" customWidth="1"/>
    <col min="49" max="49" width="21.42578125" customWidth="1"/>
    <col min="50" max="50" width="24.140625" customWidth="1"/>
    <col min="51" max="51" width="21.42578125" customWidth="1"/>
    <col min="52" max="52" width="32.7109375" style="219" customWidth="1"/>
    <col min="53" max="54" width="25.42578125" style="219" customWidth="1"/>
    <col min="55" max="55" width="54.42578125" style="220" customWidth="1"/>
    <col min="56" max="56" width="54.42578125" style="219" customWidth="1"/>
    <col min="57" max="58" width="21.140625" style="219" customWidth="1"/>
  </cols>
  <sheetData>
    <row r="1" spans="2:58" s="57" customFormat="1" ht="18.75">
      <c r="B1" s="371" t="s">
        <v>1124</v>
      </c>
      <c r="C1" s="371"/>
      <c r="D1" s="371"/>
      <c r="E1" s="371"/>
      <c r="F1" s="371"/>
      <c r="G1" s="371"/>
      <c r="H1" s="371"/>
      <c r="K1" s="58"/>
      <c r="O1" s="61"/>
      <c r="Q1" s="58"/>
      <c r="T1" s="58"/>
      <c r="U1" s="58"/>
      <c r="BC1" s="122"/>
    </row>
    <row r="2" spans="2:58" ht="60">
      <c r="B2" s="47" t="s">
        <v>53</v>
      </c>
      <c r="C2" s="47" t="s">
        <v>10</v>
      </c>
      <c r="D2" s="47" t="s">
        <v>75</v>
      </c>
      <c r="E2" s="47" t="s">
        <v>76</v>
      </c>
      <c r="F2" s="47" t="s">
        <v>8</v>
      </c>
      <c r="G2" s="160" t="s">
        <v>9</v>
      </c>
      <c r="H2" s="47" t="s">
        <v>94</v>
      </c>
      <c r="I2" s="47" t="s">
        <v>95</v>
      </c>
      <c r="J2" s="47" t="s">
        <v>96</v>
      </c>
      <c r="K2" s="26" t="s">
        <v>77</v>
      </c>
      <c r="L2" s="47" t="s">
        <v>78</v>
      </c>
      <c r="M2" s="47" t="s">
        <v>79</v>
      </c>
      <c r="N2" s="47" t="s">
        <v>80</v>
      </c>
      <c r="O2" s="62" t="s">
        <v>11</v>
      </c>
      <c r="P2" s="47" t="s">
        <v>81</v>
      </c>
      <c r="Q2" s="26" t="s">
        <v>82</v>
      </c>
      <c r="R2" s="47" t="s">
        <v>740</v>
      </c>
      <c r="S2" s="47" t="s">
        <v>83</v>
      </c>
      <c r="T2" s="26" t="s">
        <v>32</v>
      </c>
      <c r="U2" s="26" t="s">
        <v>84</v>
      </c>
      <c r="V2" s="47" t="s">
        <v>85</v>
      </c>
      <c r="W2" s="47" t="s">
        <v>765</v>
      </c>
      <c r="X2" s="47" t="s">
        <v>766</v>
      </c>
      <c r="Y2" s="47" t="s">
        <v>767</v>
      </c>
      <c r="Z2" s="47" t="s">
        <v>768</v>
      </c>
      <c r="AA2" s="47" t="s">
        <v>769</v>
      </c>
      <c r="AB2" s="47" t="s">
        <v>770</v>
      </c>
      <c r="AC2" s="47" t="s">
        <v>771</v>
      </c>
      <c r="AD2" s="47" t="s">
        <v>772</v>
      </c>
      <c r="AE2" s="47" t="s">
        <v>773</v>
      </c>
      <c r="AF2" s="47" t="s">
        <v>774</v>
      </c>
      <c r="AG2" s="47" t="s">
        <v>775</v>
      </c>
      <c r="AH2" s="47" t="s">
        <v>776</v>
      </c>
      <c r="AI2" s="47" t="s">
        <v>777</v>
      </c>
      <c r="AJ2" s="47" t="s">
        <v>778</v>
      </c>
      <c r="AK2" s="47" t="s">
        <v>779</v>
      </c>
      <c r="AL2" s="47" t="s">
        <v>780</v>
      </c>
      <c r="AM2" s="47" t="s">
        <v>86</v>
      </c>
      <c r="AN2" s="47" t="s">
        <v>87</v>
      </c>
      <c r="AO2" s="47" t="s">
        <v>90</v>
      </c>
      <c r="AP2" s="47" t="s">
        <v>91</v>
      </c>
      <c r="AQ2" s="47" t="s">
        <v>92</v>
      </c>
      <c r="AR2" s="47" t="s">
        <v>69</v>
      </c>
      <c r="AS2" s="47" t="s">
        <v>93</v>
      </c>
      <c r="AT2" s="47" t="s">
        <v>810</v>
      </c>
      <c r="AU2" s="117" t="s">
        <v>811</v>
      </c>
      <c r="AV2" s="117" t="s">
        <v>88</v>
      </c>
      <c r="AW2" s="47" t="s">
        <v>812</v>
      </c>
      <c r="AX2" s="47" t="s">
        <v>813</v>
      </c>
      <c r="AY2" s="47" t="s">
        <v>814</v>
      </c>
      <c r="AZ2" s="117" t="s">
        <v>89</v>
      </c>
      <c r="BA2" s="117" t="s">
        <v>815</v>
      </c>
      <c r="BB2" s="117" t="s">
        <v>816</v>
      </c>
      <c r="BC2" s="117" t="s">
        <v>830</v>
      </c>
      <c r="BD2" s="117" t="s">
        <v>831</v>
      </c>
      <c r="BE2" s="117" t="s">
        <v>818</v>
      </c>
      <c r="BF2" s="117" t="s">
        <v>819</v>
      </c>
    </row>
    <row r="3" spans="2:58" s="57" customFormat="1" ht="45">
      <c r="B3" s="311">
        <v>42185</v>
      </c>
      <c r="C3" s="116" t="s">
        <v>826</v>
      </c>
      <c r="D3" s="116" t="s">
        <v>837</v>
      </c>
      <c r="E3" s="116" t="s">
        <v>883</v>
      </c>
      <c r="F3" s="116">
        <v>8551405</v>
      </c>
      <c r="G3" s="341">
        <v>14974943</v>
      </c>
      <c r="H3" s="116">
        <v>1</v>
      </c>
      <c r="I3" s="116" t="s">
        <v>113</v>
      </c>
      <c r="J3" s="116" t="s">
        <v>842</v>
      </c>
      <c r="K3" s="311">
        <v>41426</v>
      </c>
      <c r="L3" s="311">
        <v>41244</v>
      </c>
      <c r="M3" s="116" t="s">
        <v>839</v>
      </c>
      <c r="N3" s="329">
        <v>99600</v>
      </c>
      <c r="O3" s="329">
        <v>89846.16</v>
      </c>
      <c r="P3" s="329">
        <v>79500</v>
      </c>
      <c r="Q3" s="311">
        <v>42078</v>
      </c>
      <c r="R3" s="329"/>
      <c r="S3" s="116">
        <v>570</v>
      </c>
      <c r="T3" s="311"/>
      <c r="U3" s="311">
        <v>41546</v>
      </c>
      <c r="V3" s="1">
        <v>639</v>
      </c>
      <c r="W3" s="1">
        <v>0</v>
      </c>
      <c r="X3" s="1">
        <v>0</v>
      </c>
      <c r="Y3" s="1">
        <v>0</v>
      </c>
      <c r="Z3" s="1">
        <v>0</v>
      </c>
      <c r="AA3" s="1">
        <v>0</v>
      </c>
      <c r="AB3" s="1">
        <v>0</v>
      </c>
      <c r="AC3" s="1">
        <v>0</v>
      </c>
      <c r="AD3" s="1">
        <v>0</v>
      </c>
      <c r="AE3" s="1">
        <v>0</v>
      </c>
      <c r="AF3" s="1">
        <v>0</v>
      </c>
      <c r="AG3" s="1">
        <v>0</v>
      </c>
      <c r="AH3" s="1">
        <v>0</v>
      </c>
      <c r="AI3" s="1">
        <v>34</v>
      </c>
      <c r="AJ3" s="1">
        <v>14</v>
      </c>
      <c r="AK3" s="1">
        <v>0</v>
      </c>
      <c r="AL3" s="1">
        <v>48</v>
      </c>
      <c r="AM3" s="1">
        <v>591</v>
      </c>
      <c r="AN3" s="1">
        <v>21</v>
      </c>
      <c r="AO3" s="314">
        <v>0.3</v>
      </c>
      <c r="AP3" s="329">
        <v>59.21</v>
      </c>
      <c r="AQ3" s="329">
        <v>84.58</v>
      </c>
      <c r="AR3" s="313">
        <v>-25.374999899999999</v>
      </c>
      <c r="AS3" s="116" t="s">
        <v>51</v>
      </c>
      <c r="AT3" s="116" t="s">
        <v>51</v>
      </c>
      <c r="AU3" s="116">
        <v>639</v>
      </c>
      <c r="AV3" s="116">
        <v>478</v>
      </c>
      <c r="AW3" s="313">
        <v>84.58</v>
      </c>
      <c r="AX3" s="313">
        <v>-25.37</v>
      </c>
      <c r="AY3" s="329" t="s">
        <v>51</v>
      </c>
      <c r="AZ3" s="216">
        <v>113</v>
      </c>
      <c r="BA3" s="1" t="s">
        <v>51</v>
      </c>
      <c r="BB3" s="217" t="s">
        <v>51</v>
      </c>
      <c r="BC3" s="218" t="s">
        <v>1021</v>
      </c>
      <c r="BD3" s="218" t="s">
        <v>1022</v>
      </c>
      <c r="BE3" s="1" t="s">
        <v>51</v>
      </c>
      <c r="BF3" s="1" t="s">
        <v>51</v>
      </c>
    </row>
    <row r="4" spans="2:58" s="57" customFormat="1" ht="30">
      <c r="B4" s="311">
        <v>42185</v>
      </c>
      <c r="C4" s="116" t="s">
        <v>824</v>
      </c>
      <c r="D4" s="116" t="s">
        <v>837</v>
      </c>
      <c r="E4" s="116" t="s">
        <v>904</v>
      </c>
      <c r="F4" s="116">
        <v>8569527</v>
      </c>
      <c r="G4" s="341">
        <v>15261332</v>
      </c>
      <c r="H4" s="116">
        <v>1</v>
      </c>
      <c r="I4" s="116" t="s">
        <v>108</v>
      </c>
      <c r="J4" s="116" t="s">
        <v>842</v>
      </c>
      <c r="K4" s="311">
        <v>41487</v>
      </c>
      <c r="L4" s="311">
        <v>39630</v>
      </c>
      <c r="M4" s="116" t="s">
        <v>839</v>
      </c>
      <c r="N4" s="329">
        <v>780000</v>
      </c>
      <c r="O4" s="329">
        <v>772740.09</v>
      </c>
      <c r="P4" s="329">
        <v>900000</v>
      </c>
      <c r="Q4" s="311">
        <v>42032</v>
      </c>
      <c r="R4" s="329"/>
      <c r="S4" s="116">
        <v>390</v>
      </c>
      <c r="T4" s="311"/>
      <c r="U4" s="311">
        <v>41607</v>
      </c>
      <c r="V4" s="1">
        <v>578</v>
      </c>
      <c r="W4" s="1">
        <v>0</v>
      </c>
      <c r="X4" s="1">
        <v>0</v>
      </c>
      <c r="Y4" s="1">
        <v>0</v>
      </c>
      <c r="Z4" s="1">
        <v>0</v>
      </c>
      <c r="AA4" s="1">
        <v>120</v>
      </c>
      <c r="AB4" s="1">
        <v>0</v>
      </c>
      <c r="AC4" s="1">
        <v>0</v>
      </c>
      <c r="AD4" s="1">
        <v>0</v>
      </c>
      <c r="AE4" s="1">
        <v>0</v>
      </c>
      <c r="AF4" s="1">
        <v>0</v>
      </c>
      <c r="AG4" s="1">
        <v>0</v>
      </c>
      <c r="AH4" s="1">
        <v>0</v>
      </c>
      <c r="AI4" s="1">
        <v>0</v>
      </c>
      <c r="AJ4" s="1">
        <v>25</v>
      </c>
      <c r="AK4" s="1">
        <v>0</v>
      </c>
      <c r="AL4" s="1">
        <v>145</v>
      </c>
      <c r="AM4" s="1">
        <v>433</v>
      </c>
      <c r="AN4" s="1">
        <v>43</v>
      </c>
      <c r="AO4" s="314">
        <v>0.3</v>
      </c>
      <c r="AP4" s="329">
        <v>59.21</v>
      </c>
      <c r="AQ4" s="329">
        <v>84.58</v>
      </c>
      <c r="AR4" s="313">
        <v>-25.374999899999999</v>
      </c>
      <c r="AS4" s="116" t="s">
        <v>51</v>
      </c>
      <c r="AT4" s="116" t="s">
        <v>51</v>
      </c>
      <c r="AU4" s="116">
        <v>578</v>
      </c>
      <c r="AV4" s="116">
        <v>126</v>
      </c>
      <c r="AW4" s="313">
        <v>84.58</v>
      </c>
      <c r="AX4" s="313">
        <v>-25.37</v>
      </c>
      <c r="AY4" s="329" t="s">
        <v>51</v>
      </c>
      <c r="AZ4" s="216">
        <v>307</v>
      </c>
      <c r="BA4" s="1" t="s">
        <v>51</v>
      </c>
      <c r="BB4" s="217" t="s">
        <v>51</v>
      </c>
      <c r="BC4" s="218" t="s">
        <v>996</v>
      </c>
      <c r="BD4" s="218" t="s">
        <v>74</v>
      </c>
      <c r="BE4" s="1" t="s">
        <v>51</v>
      </c>
      <c r="BF4" s="1" t="s">
        <v>51</v>
      </c>
    </row>
    <row r="5" spans="2:58" s="57" customFormat="1" ht="45">
      <c r="B5" s="311">
        <v>42185</v>
      </c>
      <c r="C5" s="116" t="s">
        <v>823</v>
      </c>
      <c r="D5" s="116" t="s">
        <v>837</v>
      </c>
      <c r="E5" s="116" t="s">
        <v>909</v>
      </c>
      <c r="F5" s="116">
        <v>8522872</v>
      </c>
      <c r="G5" s="341">
        <v>15164650</v>
      </c>
      <c r="H5" s="116">
        <v>1</v>
      </c>
      <c r="I5" s="116" t="s">
        <v>120</v>
      </c>
      <c r="J5" s="116" t="s">
        <v>842</v>
      </c>
      <c r="K5" s="311">
        <v>41487</v>
      </c>
      <c r="L5" s="311">
        <v>39692</v>
      </c>
      <c r="M5" s="116" t="s">
        <v>839</v>
      </c>
      <c r="N5" s="329">
        <v>81500</v>
      </c>
      <c r="O5" s="329">
        <v>74594.42</v>
      </c>
      <c r="P5" s="329">
        <v>165000</v>
      </c>
      <c r="Q5" s="311">
        <v>42121</v>
      </c>
      <c r="R5" s="329">
        <v>134432.6</v>
      </c>
      <c r="S5" s="116">
        <v>390</v>
      </c>
      <c r="T5" s="311">
        <v>42184</v>
      </c>
      <c r="U5" s="311">
        <v>41607</v>
      </c>
      <c r="V5" s="1">
        <v>578</v>
      </c>
      <c r="W5" s="1">
        <v>0</v>
      </c>
      <c r="X5" s="1">
        <v>0</v>
      </c>
      <c r="Y5" s="1">
        <v>0</v>
      </c>
      <c r="Z5" s="1">
        <v>0</v>
      </c>
      <c r="AA5" s="1">
        <v>0</v>
      </c>
      <c r="AB5" s="1">
        <v>0</v>
      </c>
      <c r="AC5" s="1">
        <v>0</v>
      </c>
      <c r="AD5" s="1">
        <v>0</v>
      </c>
      <c r="AE5" s="1">
        <v>0</v>
      </c>
      <c r="AF5" s="1">
        <v>0</v>
      </c>
      <c r="AG5" s="1">
        <v>0</v>
      </c>
      <c r="AH5" s="1">
        <v>30</v>
      </c>
      <c r="AI5" s="1">
        <v>0</v>
      </c>
      <c r="AJ5" s="1">
        <v>28</v>
      </c>
      <c r="AK5" s="1">
        <v>0</v>
      </c>
      <c r="AL5" s="1">
        <v>58</v>
      </c>
      <c r="AM5" s="1">
        <v>520</v>
      </c>
      <c r="AN5" s="1">
        <v>130</v>
      </c>
      <c r="AO5" s="314">
        <v>0.3</v>
      </c>
      <c r="AP5" s="329">
        <v>59.21</v>
      </c>
      <c r="AQ5" s="329">
        <v>84.58</v>
      </c>
      <c r="AR5" s="313">
        <v>-25.374999899999999</v>
      </c>
      <c r="AS5" s="116" t="s">
        <v>51</v>
      </c>
      <c r="AT5" s="116" t="s">
        <v>51</v>
      </c>
      <c r="AU5" s="116">
        <v>577</v>
      </c>
      <c r="AV5" s="116">
        <v>519</v>
      </c>
      <c r="AW5" s="313">
        <v>84.58</v>
      </c>
      <c r="AX5" s="313">
        <v>-25.37</v>
      </c>
      <c r="AY5" s="329" t="s">
        <v>51</v>
      </c>
      <c r="AZ5" s="216">
        <v>1</v>
      </c>
      <c r="BA5" s="1" t="s">
        <v>51</v>
      </c>
      <c r="BB5" s="217" t="s">
        <v>51</v>
      </c>
      <c r="BC5" s="218" t="s">
        <v>963</v>
      </c>
      <c r="BD5" s="218" t="s">
        <v>74</v>
      </c>
      <c r="BE5" s="1" t="s">
        <v>51</v>
      </c>
      <c r="BF5" s="1" t="s">
        <v>51</v>
      </c>
    </row>
    <row r="6" spans="2:58" s="57" customFormat="1" ht="30">
      <c r="B6" s="311">
        <v>42185</v>
      </c>
      <c r="C6" s="116" t="s">
        <v>840</v>
      </c>
      <c r="D6" s="116" t="s">
        <v>837</v>
      </c>
      <c r="E6" s="116" t="s">
        <v>894</v>
      </c>
      <c r="F6" s="116">
        <v>8532404</v>
      </c>
      <c r="G6" s="341">
        <v>14913263</v>
      </c>
      <c r="H6" s="116">
        <v>1</v>
      </c>
      <c r="I6" s="116" t="s">
        <v>120</v>
      </c>
      <c r="J6" s="116" t="s">
        <v>850</v>
      </c>
      <c r="K6" s="311">
        <v>41426</v>
      </c>
      <c r="L6" s="311">
        <v>40422</v>
      </c>
      <c r="M6" s="116" t="s">
        <v>839</v>
      </c>
      <c r="N6" s="329">
        <v>175000</v>
      </c>
      <c r="O6" s="329">
        <v>172961.12</v>
      </c>
      <c r="P6" s="329">
        <v>230000</v>
      </c>
      <c r="Q6" s="311">
        <v>41971</v>
      </c>
      <c r="R6" s="329"/>
      <c r="S6" s="116">
        <v>390</v>
      </c>
      <c r="T6" s="311"/>
      <c r="U6" s="311">
        <v>41546</v>
      </c>
      <c r="V6" s="1">
        <v>639</v>
      </c>
      <c r="W6" s="1">
        <v>0</v>
      </c>
      <c r="X6" s="1">
        <v>0</v>
      </c>
      <c r="Y6" s="1">
        <v>0</v>
      </c>
      <c r="Z6" s="1">
        <v>0</v>
      </c>
      <c r="AA6" s="1">
        <v>0</v>
      </c>
      <c r="AB6" s="1">
        <v>0</v>
      </c>
      <c r="AC6" s="1">
        <v>90</v>
      </c>
      <c r="AD6" s="1">
        <v>0</v>
      </c>
      <c r="AE6" s="1">
        <v>0</v>
      </c>
      <c r="AF6" s="1">
        <v>0</v>
      </c>
      <c r="AG6" s="1">
        <v>0</v>
      </c>
      <c r="AH6" s="1">
        <v>0</v>
      </c>
      <c r="AI6" s="1">
        <v>0</v>
      </c>
      <c r="AJ6" s="1">
        <v>14</v>
      </c>
      <c r="AK6" s="1">
        <v>0</v>
      </c>
      <c r="AL6" s="1">
        <v>104</v>
      </c>
      <c r="AM6" s="1">
        <v>535</v>
      </c>
      <c r="AN6" s="1">
        <v>145</v>
      </c>
      <c r="AO6" s="314">
        <v>0.3</v>
      </c>
      <c r="AP6" s="329">
        <v>59.21</v>
      </c>
      <c r="AQ6" s="329">
        <v>84.58</v>
      </c>
      <c r="AR6" s="313">
        <v>-25.374999899999999</v>
      </c>
      <c r="AS6" s="116" t="s">
        <v>51</v>
      </c>
      <c r="AT6" s="116" t="s">
        <v>51</v>
      </c>
      <c r="AU6" s="116">
        <v>639</v>
      </c>
      <c r="AV6" s="116">
        <v>365</v>
      </c>
      <c r="AW6" s="313">
        <v>84.58</v>
      </c>
      <c r="AX6" s="313">
        <v>-25.37</v>
      </c>
      <c r="AY6" s="329" t="s">
        <v>51</v>
      </c>
      <c r="AZ6" s="216">
        <v>170</v>
      </c>
      <c r="BA6" s="1" t="s">
        <v>51</v>
      </c>
      <c r="BB6" s="217" t="s">
        <v>51</v>
      </c>
      <c r="BC6" s="218" t="s">
        <v>997</v>
      </c>
      <c r="BD6" s="218" t="s">
        <v>74</v>
      </c>
      <c r="BE6" s="1" t="s">
        <v>51</v>
      </c>
      <c r="BF6" s="1" t="s">
        <v>51</v>
      </c>
    </row>
    <row r="7" spans="2:58" s="57" customFormat="1" ht="120">
      <c r="B7" s="311">
        <v>42185</v>
      </c>
      <c r="C7" s="116" t="s">
        <v>826</v>
      </c>
      <c r="D7" s="116" t="s">
        <v>837</v>
      </c>
      <c r="E7" s="116" t="s">
        <v>880</v>
      </c>
      <c r="F7" s="116">
        <v>8537659</v>
      </c>
      <c r="G7" s="341">
        <v>15066277</v>
      </c>
      <c r="H7" s="116">
        <v>1</v>
      </c>
      <c r="I7" s="116" t="s">
        <v>108</v>
      </c>
      <c r="J7" s="116" t="s">
        <v>842</v>
      </c>
      <c r="K7" s="311">
        <v>41426</v>
      </c>
      <c r="L7" s="311">
        <v>40087</v>
      </c>
      <c r="M7" s="116" t="s">
        <v>839</v>
      </c>
      <c r="N7" s="329">
        <v>62400</v>
      </c>
      <c r="O7" s="329">
        <v>62248.26</v>
      </c>
      <c r="P7" s="329">
        <v>41000</v>
      </c>
      <c r="Q7" s="311">
        <v>42004</v>
      </c>
      <c r="R7" s="329"/>
      <c r="S7" s="116">
        <v>390</v>
      </c>
      <c r="T7" s="311"/>
      <c r="U7" s="311">
        <v>41546</v>
      </c>
      <c r="V7" s="1">
        <v>639</v>
      </c>
      <c r="W7" s="1">
        <v>0</v>
      </c>
      <c r="X7" s="1">
        <v>0</v>
      </c>
      <c r="Y7" s="1">
        <v>0</v>
      </c>
      <c r="Z7" s="1">
        <v>0</v>
      </c>
      <c r="AA7" s="1">
        <v>123</v>
      </c>
      <c r="AB7" s="1">
        <v>0</v>
      </c>
      <c r="AC7" s="1">
        <v>0</v>
      </c>
      <c r="AD7" s="1">
        <v>0</v>
      </c>
      <c r="AE7" s="1">
        <v>0</v>
      </c>
      <c r="AF7" s="1">
        <v>0</v>
      </c>
      <c r="AG7" s="1">
        <v>0</v>
      </c>
      <c r="AH7" s="1">
        <v>0</v>
      </c>
      <c r="AI7" s="1">
        <v>0</v>
      </c>
      <c r="AJ7" s="1">
        <v>19</v>
      </c>
      <c r="AK7" s="1">
        <v>0</v>
      </c>
      <c r="AL7" s="1">
        <v>142</v>
      </c>
      <c r="AM7" s="1">
        <v>497</v>
      </c>
      <c r="AN7" s="1">
        <v>107</v>
      </c>
      <c r="AO7" s="314">
        <v>0.3</v>
      </c>
      <c r="AP7" s="329">
        <v>59.21</v>
      </c>
      <c r="AQ7" s="329">
        <v>84.58</v>
      </c>
      <c r="AR7" s="313">
        <v>-25.374999899999999</v>
      </c>
      <c r="AS7" s="116" t="s">
        <v>51</v>
      </c>
      <c r="AT7" s="116" t="s">
        <v>51</v>
      </c>
      <c r="AU7" s="116">
        <v>639</v>
      </c>
      <c r="AV7" s="116">
        <v>355</v>
      </c>
      <c r="AW7" s="313">
        <v>84.58</v>
      </c>
      <c r="AX7" s="313">
        <v>-25.37</v>
      </c>
      <c r="AY7" s="329" t="s">
        <v>51</v>
      </c>
      <c r="AZ7" s="216">
        <v>142</v>
      </c>
      <c r="BA7" s="1" t="s">
        <v>51</v>
      </c>
      <c r="BB7" s="217" t="s">
        <v>51</v>
      </c>
      <c r="BC7" s="218" t="s">
        <v>998</v>
      </c>
      <c r="BD7" s="218" t="s">
        <v>74</v>
      </c>
      <c r="BE7" s="1" t="s">
        <v>51</v>
      </c>
      <c r="BF7" s="1" t="s">
        <v>51</v>
      </c>
    </row>
    <row r="8" spans="2:58" s="57" customFormat="1" ht="45">
      <c r="B8" s="311">
        <v>42185</v>
      </c>
      <c r="C8" s="116" t="s">
        <v>840</v>
      </c>
      <c r="D8" s="116" t="s">
        <v>837</v>
      </c>
      <c r="E8" s="116" t="s">
        <v>841</v>
      </c>
      <c r="F8" s="116">
        <v>8528889</v>
      </c>
      <c r="G8" s="341">
        <v>14938849</v>
      </c>
      <c r="H8" s="116">
        <v>1</v>
      </c>
      <c r="I8" s="116" t="s">
        <v>113</v>
      </c>
      <c r="J8" s="116" t="s">
        <v>842</v>
      </c>
      <c r="K8" s="311">
        <v>41426</v>
      </c>
      <c r="L8" s="311">
        <v>41009</v>
      </c>
      <c r="M8" s="116" t="s">
        <v>839</v>
      </c>
      <c r="N8" s="329">
        <v>66300</v>
      </c>
      <c r="O8" s="329">
        <v>63329.9</v>
      </c>
      <c r="P8" s="329">
        <v>30000</v>
      </c>
      <c r="Q8" s="311">
        <v>42013</v>
      </c>
      <c r="R8" s="329">
        <v>13061.55</v>
      </c>
      <c r="S8" s="116">
        <v>570</v>
      </c>
      <c r="T8" s="311">
        <v>41669</v>
      </c>
      <c r="U8" s="311">
        <v>41546</v>
      </c>
      <c r="V8" s="1">
        <v>639</v>
      </c>
      <c r="W8" s="1">
        <v>0</v>
      </c>
      <c r="X8" s="1">
        <v>0</v>
      </c>
      <c r="Y8" s="1">
        <v>0</v>
      </c>
      <c r="Z8" s="1">
        <v>0</v>
      </c>
      <c r="AA8" s="1">
        <v>0</v>
      </c>
      <c r="AB8" s="1">
        <v>0</v>
      </c>
      <c r="AC8" s="1">
        <v>0</v>
      </c>
      <c r="AD8" s="1">
        <v>0</v>
      </c>
      <c r="AE8" s="1">
        <v>0</v>
      </c>
      <c r="AF8" s="1">
        <v>0</v>
      </c>
      <c r="AG8" s="1">
        <v>0</v>
      </c>
      <c r="AH8" s="1">
        <v>22</v>
      </c>
      <c r="AI8" s="1">
        <v>0</v>
      </c>
      <c r="AJ8" s="1">
        <v>0</v>
      </c>
      <c r="AK8" s="1">
        <v>0</v>
      </c>
      <c r="AL8" s="1">
        <v>22</v>
      </c>
      <c r="AM8" s="1">
        <v>617</v>
      </c>
      <c r="AN8" s="1">
        <v>47</v>
      </c>
      <c r="AO8" s="314">
        <v>0.3</v>
      </c>
      <c r="AP8" s="329">
        <v>59.21</v>
      </c>
      <c r="AQ8" s="329">
        <v>84.58</v>
      </c>
      <c r="AR8" s="313">
        <v>-25.374999899999999</v>
      </c>
      <c r="AS8" s="116" t="s">
        <v>51</v>
      </c>
      <c r="AT8" s="116" t="s">
        <v>51</v>
      </c>
      <c r="AU8" s="116">
        <v>123</v>
      </c>
      <c r="AV8" s="116">
        <v>101</v>
      </c>
      <c r="AW8" s="313">
        <v>84.58</v>
      </c>
      <c r="AX8" s="313">
        <v>-25.37</v>
      </c>
      <c r="AY8" s="329" t="s">
        <v>51</v>
      </c>
      <c r="AZ8" s="216">
        <v>516</v>
      </c>
      <c r="BA8" s="1" t="s">
        <v>51</v>
      </c>
      <c r="BB8" s="217" t="s">
        <v>51</v>
      </c>
      <c r="BC8" s="218" t="s">
        <v>963</v>
      </c>
      <c r="BD8" s="218" t="s">
        <v>74</v>
      </c>
      <c r="BE8" s="1" t="s">
        <v>51</v>
      </c>
      <c r="BF8" s="1" t="s">
        <v>51</v>
      </c>
    </row>
    <row r="9" spans="2:58" s="57" customFormat="1" ht="45">
      <c r="B9" s="311">
        <v>42185</v>
      </c>
      <c r="C9" s="116" t="s">
        <v>824</v>
      </c>
      <c r="D9" s="116" t="s">
        <v>837</v>
      </c>
      <c r="E9" s="116" t="s">
        <v>912</v>
      </c>
      <c r="F9" s="116">
        <v>8568823</v>
      </c>
      <c r="G9" s="341">
        <v>15151228</v>
      </c>
      <c r="H9" s="116">
        <v>1</v>
      </c>
      <c r="I9" s="116" t="s">
        <v>108</v>
      </c>
      <c r="J9" s="116" t="s">
        <v>842</v>
      </c>
      <c r="K9" s="311">
        <v>41487</v>
      </c>
      <c r="L9" s="311">
        <v>40603</v>
      </c>
      <c r="M9" s="116" t="s">
        <v>839</v>
      </c>
      <c r="N9" s="329">
        <v>144800</v>
      </c>
      <c r="O9" s="329">
        <v>187254.05</v>
      </c>
      <c r="P9" s="329">
        <v>239100</v>
      </c>
      <c r="Q9" s="311">
        <v>42143</v>
      </c>
      <c r="R9" s="329"/>
      <c r="S9" s="116">
        <v>390</v>
      </c>
      <c r="T9" s="311"/>
      <c r="U9" s="311">
        <v>41607</v>
      </c>
      <c r="V9" s="1">
        <v>578</v>
      </c>
      <c r="W9" s="1">
        <v>0</v>
      </c>
      <c r="X9" s="1">
        <v>0</v>
      </c>
      <c r="Y9" s="1">
        <v>0</v>
      </c>
      <c r="Z9" s="1">
        <v>0</v>
      </c>
      <c r="AA9" s="1">
        <v>0</v>
      </c>
      <c r="AB9" s="1">
        <v>0</v>
      </c>
      <c r="AC9" s="1">
        <v>90</v>
      </c>
      <c r="AD9" s="1">
        <v>0</v>
      </c>
      <c r="AE9" s="1">
        <v>0</v>
      </c>
      <c r="AF9" s="1">
        <v>0</v>
      </c>
      <c r="AG9" s="1">
        <v>0</v>
      </c>
      <c r="AH9" s="1">
        <v>77</v>
      </c>
      <c r="AI9" s="1">
        <v>0</v>
      </c>
      <c r="AJ9" s="1">
        <v>5</v>
      </c>
      <c r="AK9" s="1">
        <v>0</v>
      </c>
      <c r="AL9" s="1">
        <v>172</v>
      </c>
      <c r="AM9" s="1">
        <v>406</v>
      </c>
      <c r="AN9" s="1">
        <v>16</v>
      </c>
      <c r="AO9" s="314">
        <v>0.3</v>
      </c>
      <c r="AP9" s="329">
        <v>59.21</v>
      </c>
      <c r="AQ9" s="329">
        <v>84.58</v>
      </c>
      <c r="AR9" s="313">
        <v>-25.374999899999999</v>
      </c>
      <c r="AS9" s="116" t="s">
        <v>51</v>
      </c>
      <c r="AT9" s="116" t="s">
        <v>51</v>
      </c>
      <c r="AU9" s="116">
        <v>578</v>
      </c>
      <c r="AV9" s="116">
        <v>88</v>
      </c>
      <c r="AW9" s="313">
        <v>84.58</v>
      </c>
      <c r="AX9" s="313">
        <v>-25.37</v>
      </c>
      <c r="AY9" s="329" t="s">
        <v>51</v>
      </c>
      <c r="AZ9" s="216">
        <v>318</v>
      </c>
      <c r="BA9" s="1" t="s">
        <v>51</v>
      </c>
      <c r="BB9" s="217" t="s">
        <v>51</v>
      </c>
      <c r="BC9" s="218" t="s">
        <v>999</v>
      </c>
      <c r="BD9" s="218" t="s">
        <v>74</v>
      </c>
      <c r="BE9" s="1" t="s">
        <v>51</v>
      </c>
      <c r="BF9" s="1" t="s">
        <v>51</v>
      </c>
    </row>
    <row r="10" spans="2:58" s="57" customFormat="1" ht="30">
      <c r="B10" s="311">
        <v>42185</v>
      </c>
      <c r="C10" s="116" t="s">
        <v>840</v>
      </c>
      <c r="D10" s="116" t="s">
        <v>837</v>
      </c>
      <c r="E10" s="116" t="s">
        <v>851</v>
      </c>
      <c r="F10" s="116">
        <v>8531196</v>
      </c>
      <c r="G10" s="341">
        <v>14929715</v>
      </c>
      <c r="H10" s="116">
        <v>1</v>
      </c>
      <c r="I10" s="116" t="s">
        <v>121</v>
      </c>
      <c r="J10" s="116" t="s">
        <v>838</v>
      </c>
      <c r="K10" s="311">
        <v>41426</v>
      </c>
      <c r="L10" s="311">
        <v>39767</v>
      </c>
      <c r="M10" s="116" t="s">
        <v>839</v>
      </c>
      <c r="N10" s="329">
        <v>116200</v>
      </c>
      <c r="O10" s="329">
        <v>114776.03</v>
      </c>
      <c r="P10" s="329">
        <v>95000</v>
      </c>
      <c r="Q10" s="311">
        <v>42089</v>
      </c>
      <c r="R10" s="329"/>
      <c r="S10" s="116">
        <v>330</v>
      </c>
      <c r="T10" s="311"/>
      <c r="U10" s="311">
        <v>41546</v>
      </c>
      <c r="V10" s="1">
        <v>639</v>
      </c>
      <c r="W10" s="1">
        <v>0</v>
      </c>
      <c r="X10" s="1">
        <v>0</v>
      </c>
      <c r="Y10" s="1">
        <v>0</v>
      </c>
      <c r="Z10" s="1">
        <v>0</v>
      </c>
      <c r="AA10" s="1">
        <v>0</v>
      </c>
      <c r="AB10" s="1">
        <v>0</v>
      </c>
      <c r="AC10" s="1">
        <v>90</v>
      </c>
      <c r="AD10" s="1">
        <v>0</v>
      </c>
      <c r="AE10" s="1">
        <v>0</v>
      </c>
      <c r="AF10" s="1">
        <v>0</v>
      </c>
      <c r="AG10" s="1">
        <v>0</v>
      </c>
      <c r="AH10" s="1">
        <v>0</v>
      </c>
      <c r="AI10" s="1">
        <v>0</v>
      </c>
      <c r="AJ10" s="1">
        <v>0</v>
      </c>
      <c r="AK10" s="1">
        <v>0</v>
      </c>
      <c r="AL10" s="1">
        <v>90</v>
      </c>
      <c r="AM10" s="1">
        <v>549</v>
      </c>
      <c r="AN10" s="1">
        <v>219</v>
      </c>
      <c r="AO10" s="314">
        <v>0.3</v>
      </c>
      <c r="AP10" s="329">
        <v>59.21</v>
      </c>
      <c r="AQ10" s="329">
        <v>84.58</v>
      </c>
      <c r="AR10" s="313">
        <v>-25.374999899999999</v>
      </c>
      <c r="AS10" s="116" t="s">
        <v>51</v>
      </c>
      <c r="AT10" s="116" t="s">
        <v>51</v>
      </c>
      <c r="AU10" s="116">
        <v>639</v>
      </c>
      <c r="AV10" s="116">
        <v>185</v>
      </c>
      <c r="AW10" s="313">
        <v>84.58</v>
      </c>
      <c r="AX10" s="313">
        <v>-25.37</v>
      </c>
      <c r="AY10" s="329" t="s">
        <v>51</v>
      </c>
      <c r="AZ10" s="216">
        <v>364</v>
      </c>
      <c r="BA10" s="1" t="s">
        <v>51</v>
      </c>
      <c r="BB10" s="217" t="s">
        <v>51</v>
      </c>
      <c r="BC10" s="218" t="s">
        <v>1000</v>
      </c>
      <c r="BD10" s="218" t="s">
        <v>74</v>
      </c>
      <c r="BE10" s="1" t="s">
        <v>51</v>
      </c>
      <c r="BF10" s="1" t="s">
        <v>51</v>
      </c>
    </row>
    <row r="11" spans="2:58" s="57" customFormat="1" ht="90">
      <c r="B11" s="311">
        <v>42185</v>
      </c>
      <c r="C11" s="116" t="s">
        <v>826</v>
      </c>
      <c r="D11" s="116" t="s">
        <v>837</v>
      </c>
      <c r="E11" s="116" t="s">
        <v>860</v>
      </c>
      <c r="F11" s="116">
        <v>8559328</v>
      </c>
      <c r="G11" s="341">
        <v>15179013</v>
      </c>
      <c r="H11" s="116">
        <v>1</v>
      </c>
      <c r="I11" s="116" t="s">
        <v>105</v>
      </c>
      <c r="J11" s="116" t="s">
        <v>842</v>
      </c>
      <c r="K11" s="311">
        <v>41487</v>
      </c>
      <c r="L11" s="311">
        <v>41579</v>
      </c>
      <c r="M11" s="116" t="s">
        <v>839</v>
      </c>
      <c r="N11" s="329">
        <v>158600</v>
      </c>
      <c r="O11" s="329">
        <v>156079.95000000001</v>
      </c>
      <c r="P11" s="329">
        <v>165000</v>
      </c>
      <c r="Q11" s="311">
        <v>42121</v>
      </c>
      <c r="R11" s="329"/>
      <c r="S11" s="116">
        <v>330</v>
      </c>
      <c r="T11" s="311"/>
      <c r="U11" s="311">
        <v>41607</v>
      </c>
      <c r="V11" s="1">
        <v>578</v>
      </c>
      <c r="W11" s="1">
        <v>0</v>
      </c>
      <c r="X11" s="1">
        <v>0</v>
      </c>
      <c r="Y11" s="1">
        <v>0</v>
      </c>
      <c r="Z11" s="1">
        <v>136</v>
      </c>
      <c r="AA11" s="1">
        <v>0</v>
      </c>
      <c r="AB11" s="1">
        <v>0</v>
      </c>
      <c r="AC11" s="1">
        <v>0</v>
      </c>
      <c r="AD11" s="1">
        <v>0</v>
      </c>
      <c r="AE11" s="1">
        <v>0</v>
      </c>
      <c r="AF11" s="1">
        <v>0</v>
      </c>
      <c r="AG11" s="1">
        <v>0</v>
      </c>
      <c r="AH11" s="1">
        <v>45</v>
      </c>
      <c r="AI11" s="1">
        <v>0</v>
      </c>
      <c r="AJ11" s="1">
        <v>28</v>
      </c>
      <c r="AK11" s="1">
        <v>0</v>
      </c>
      <c r="AL11" s="1">
        <v>209</v>
      </c>
      <c r="AM11" s="1">
        <v>369</v>
      </c>
      <c r="AN11" s="1">
        <v>39</v>
      </c>
      <c r="AO11" s="314">
        <v>0.3</v>
      </c>
      <c r="AP11" s="329">
        <v>59.21</v>
      </c>
      <c r="AQ11" s="329">
        <v>84.58</v>
      </c>
      <c r="AR11" s="313">
        <v>-25.374999899999999</v>
      </c>
      <c r="AS11" s="116" t="s">
        <v>51</v>
      </c>
      <c r="AT11" s="116" t="s">
        <v>51</v>
      </c>
      <c r="AU11" s="116">
        <v>578</v>
      </c>
      <c r="AV11" s="116">
        <v>229</v>
      </c>
      <c r="AW11" s="313">
        <v>84.58</v>
      </c>
      <c r="AX11" s="313">
        <v>-25.37</v>
      </c>
      <c r="AY11" s="329" t="s">
        <v>51</v>
      </c>
      <c r="AZ11" s="216">
        <v>140</v>
      </c>
      <c r="BA11" s="1" t="s">
        <v>51</v>
      </c>
      <c r="BB11" s="217" t="s">
        <v>51</v>
      </c>
      <c r="BC11" s="218" t="s">
        <v>986</v>
      </c>
      <c r="BD11" s="218" t="s">
        <v>987</v>
      </c>
      <c r="BE11" s="1" t="s">
        <v>51</v>
      </c>
      <c r="BF11" s="1" t="s">
        <v>51</v>
      </c>
    </row>
    <row r="12" spans="2:58" s="57" customFormat="1" ht="105">
      <c r="B12" s="311">
        <v>42185</v>
      </c>
      <c r="C12" s="116" t="s">
        <v>826</v>
      </c>
      <c r="D12" s="116" t="s">
        <v>837</v>
      </c>
      <c r="E12" s="116" t="s">
        <v>860</v>
      </c>
      <c r="F12" s="116">
        <v>8549009</v>
      </c>
      <c r="G12" s="341">
        <v>15178726</v>
      </c>
      <c r="H12" s="116">
        <v>1</v>
      </c>
      <c r="I12" s="116" t="s">
        <v>105</v>
      </c>
      <c r="J12" s="116" t="s">
        <v>842</v>
      </c>
      <c r="K12" s="311">
        <v>41487</v>
      </c>
      <c r="L12" s="311">
        <v>39722</v>
      </c>
      <c r="M12" s="116" t="s">
        <v>839</v>
      </c>
      <c r="N12" s="329">
        <v>500000</v>
      </c>
      <c r="O12" s="329">
        <v>482414.55</v>
      </c>
      <c r="P12" s="329">
        <v>389400</v>
      </c>
      <c r="Q12" s="311">
        <v>42094</v>
      </c>
      <c r="R12" s="329"/>
      <c r="S12" s="116">
        <v>330</v>
      </c>
      <c r="T12" s="311"/>
      <c r="U12" s="311">
        <v>41607</v>
      </c>
      <c r="V12" s="1">
        <v>578</v>
      </c>
      <c r="W12" s="1">
        <v>80</v>
      </c>
      <c r="X12" s="1">
        <v>0</v>
      </c>
      <c r="Y12" s="1">
        <v>0</v>
      </c>
      <c r="Z12" s="1">
        <v>0</v>
      </c>
      <c r="AA12" s="1">
        <v>0</v>
      </c>
      <c r="AB12" s="1">
        <v>0</v>
      </c>
      <c r="AC12" s="1">
        <v>0</v>
      </c>
      <c r="AD12" s="1">
        <v>0</v>
      </c>
      <c r="AE12" s="1">
        <v>0</v>
      </c>
      <c r="AF12" s="1">
        <v>0</v>
      </c>
      <c r="AG12" s="1">
        <v>0</v>
      </c>
      <c r="AH12" s="1">
        <v>109</v>
      </c>
      <c r="AI12" s="1">
        <v>0</v>
      </c>
      <c r="AJ12" s="1">
        <v>36</v>
      </c>
      <c r="AK12" s="1">
        <v>0</v>
      </c>
      <c r="AL12" s="1">
        <v>225</v>
      </c>
      <c r="AM12" s="1">
        <v>353</v>
      </c>
      <c r="AN12" s="1">
        <v>23</v>
      </c>
      <c r="AO12" s="314">
        <v>0.3</v>
      </c>
      <c r="AP12" s="329">
        <v>59.21</v>
      </c>
      <c r="AQ12" s="329">
        <v>84.58</v>
      </c>
      <c r="AR12" s="313">
        <v>-25.374999899999999</v>
      </c>
      <c r="AS12" s="116" t="s">
        <v>51</v>
      </c>
      <c r="AT12" s="116" t="s">
        <v>51</v>
      </c>
      <c r="AU12" s="116">
        <v>578</v>
      </c>
      <c r="AV12" s="116">
        <v>316</v>
      </c>
      <c r="AW12" s="313">
        <v>84.58</v>
      </c>
      <c r="AX12" s="313">
        <v>-25.37</v>
      </c>
      <c r="AY12" s="329" t="s">
        <v>51</v>
      </c>
      <c r="AZ12" s="216">
        <v>37</v>
      </c>
      <c r="BA12" s="1" t="s">
        <v>51</v>
      </c>
      <c r="BB12" s="217" t="s">
        <v>51</v>
      </c>
      <c r="BC12" s="218" t="s">
        <v>988</v>
      </c>
      <c r="BD12" s="218" t="s">
        <v>989</v>
      </c>
      <c r="BE12" s="1" t="s">
        <v>51</v>
      </c>
      <c r="BF12" s="1" t="s">
        <v>51</v>
      </c>
    </row>
    <row r="13" spans="2:58" s="57" customFormat="1" ht="90">
      <c r="B13" s="311">
        <v>42185</v>
      </c>
      <c r="C13" s="116" t="s">
        <v>826</v>
      </c>
      <c r="D13" s="116" t="s">
        <v>837</v>
      </c>
      <c r="E13" s="116" t="s">
        <v>925</v>
      </c>
      <c r="F13" s="116">
        <v>8559886</v>
      </c>
      <c r="G13" s="341">
        <v>15368699</v>
      </c>
      <c r="H13" s="116">
        <v>1</v>
      </c>
      <c r="I13" s="116" t="s">
        <v>120</v>
      </c>
      <c r="J13" s="116" t="s">
        <v>850</v>
      </c>
      <c r="K13" s="311">
        <v>41487</v>
      </c>
      <c r="L13" s="311">
        <v>41122</v>
      </c>
      <c r="M13" s="116" t="s">
        <v>839</v>
      </c>
      <c r="N13" s="329">
        <v>795000</v>
      </c>
      <c r="O13" s="329">
        <v>747765.54</v>
      </c>
      <c r="P13" s="329">
        <v>860000</v>
      </c>
      <c r="Q13" s="311">
        <v>42146</v>
      </c>
      <c r="R13" s="329"/>
      <c r="S13" s="116">
        <v>390</v>
      </c>
      <c r="T13" s="311"/>
      <c r="U13" s="311">
        <v>41607</v>
      </c>
      <c r="V13" s="1">
        <v>578</v>
      </c>
      <c r="W13" s="1">
        <v>0</v>
      </c>
      <c r="X13" s="1">
        <v>0</v>
      </c>
      <c r="Y13" s="1">
        <v>0</v>
      </c>
      <c r="Z13" s="1">
        <v>164</v>
      </c>
      <c r="AA13" s="1">
        <v>0</v>
      </c>
      <c r="AB13" s="1">
        <v>0</v>
      </c>
      <c r="AC13" s="1">
        <v>0</v>
      </c>
      <c r="AD13" s="1">
        <v>0</v>
      </c>
      <c r="AE13" s="1">
        <v>0</v>
      </c>
      <c r="AF13" s="1">
        <v>0</v>
      </c>
      <c r="AG13" s="1">
        <v>0</v>
      </c>
      <c r="AH13" s="1">
        <v>0</v>
      </c>
      <c r="AI13" s="1">
        <v>0</v>
      </c>
      <c r="AJ13" s="1">
        <v>14</v>
      </c>
      <c r="AK13" s="1">
        <v>0</v>
      </c>
      <c r="AL13" s="1">
        <v>178</v>
      </c>
      <c r="AM13" s="1">
        <v>400</v>
      </c>
      <c r="AN13" s="1">
        <v>10</v>
      </c>
      <c r="AO13" s="314">
        <v>0.3</v>
      </c>
      <c r="AP13" s="329">
        <v>59.21</v>
      </c>
      <c r="AQ13" s="329">
        <v>84.58</v>
      </c>
      <c r="AR13" s="313">
        <v>-25.374999899999999</v>
      </c>
      <c r="AS13" s="116" t="s">
        <v>51</v>
      </c>
      <c r="AT13" s="116" t="s">
        <v>51</v>
      </c>
      <c r="AU13" s="116">
        <v>578</v>
      </c>
      <c r="AV13" s="116">
        <v>308</v>
      </c>
      <c r="AW13" s="313">
        <v>84.58</v>
      </c>
      <c r="AX13" s="313">
        <v>-25.37</v>
      </c>
      <c r="AY13" s="329" t="s">
        <v>51</v>
      </c>
      <c r="AZ13" s="216">
        <v>92</v>
      </c>
      <c r="BA13" s="1" t="s">
        <v>51</v>
      </c>
      <c r="BB13" s="217" t="s">
        <v>51</v>
      </c>
      <c r="BC13" s="218" t="s">
        <v>1023</v>
      </c>
      <c r="BD13" s="218" t="s">
        <v>1024</v>
      </c>
      <c r="BE13" s="1" t="s">
        <v>51</v>
      </c>
      <c r="BF13" s="1" t="s">
        <v>51</v>
      </c>
    </row>
    <row r="14" spans="2:58" s="57" customFormat="1" ht="105">
      <c r="B14" s="311">
        <v>42185</v>
      </c>
      <c r="C14" s="116" t="s">
        <v>826</v>
      </c>
      <c r="D14" s="116" t="s">
        <v>837</v>
      </c>
      <c r="E14" s="116" t="s">
        <v>890</v>
      </c>
      <c r="F14" s="116">
        <v>8556397</v>
      </c>
      <c r="G14" s="341">
        <v>14958854</v>
      </c>
      <c r="H14" s="116">
        <v>1</v>
      </c>
      <c r="I14" s="116" t="s">
        <v>108</v>
      </c>
      <c r="J14" s="116" t="s">
        <v>842</v>
      </c>
      <c r="K14" s="311">
        <v>41426</v>
      </c>
      <c r="L14" s="311">
        <v>39661</v>
      </c>
      <c r="M14" s="116" t="s">
        <v>839</v>
      </c>
      <c r="N14" s="329">
        <v>83989</v>
      </c>
      <c r="O14" s="329">
        <v>82062.710000000006</v>
      </c>
      <c r="P14" s="329">
        <v>55000</v>
      </c>
      <c r="Q14" s="311">
        <v>42008</v>
      </c>
      <c r="R14" s="329"/>
      <c r="S14" s="116">
        <v>390</v>
      </c>
      <c r="T14" s="311"/>
      <c r="U14" s="311">
        <v>41546</v>
      </c>
      <c r="V14" s="1">
        <v>639</v>
      </c>
      <c r="W14" s="1">
        <v>0</v>
      </c>
      <c r="X14" s="1">
        <v>0</v>
      </c>
      <c r="Y14" s="1">
        <v>0</v>
      </c>
      <c r="Z14" s="1">
        <v>157</v>
      </c>
      <c r="AA14" s="1">
        <v>0</v>
      </c>
      <c r="AB14" s="1">
        <v>0</v>
      </c>
      <c r="AC14" s="1">
        <v>0</v>
      </c>
      <c r="AD14" s="1">
        <v>0</v>
      </c>
      <c r="AE14" s="1">
        <v>0</v>
      </c>
      <c r="AF14" s="1">
        <v>0</v>
      </c>
      <c r="AG14" s="1">
        <v>0</v>
      </c>
      <c r="AH14" s="1">
        <v>0</v>
      </c>
      <c r="AI14" s="1">
        <v>19</v>
      </c>
      <c r="AJ14" s="1">
        <v>14</v>
      </c>
      <c r="AK14" s="1">
        <v>0</v>
      </c>
      <c r="AL14" s="1">
        <v>190</v>
      </c>
      <c r="AM14" s="1">
        <v>449</v>
      </c>
      <c r="AN14" s="1">
        <v>59</v>
      </c>
      <c r="AO14" s="314">
        <v>0.3</v>
      </c>
      <c r="AP14" s="329">
        <v>59.21</v>
      </c>
      <c r="AQ14" s="329">
        <v>84.58</v>
      </c>
      <c r="AR14" s="313">
        <v>-25.374999899999999</v>
      </c>
      <c r="AS14" s="116" t="s">
        <v>51</v>
      </c>
      <c r="AT14" s="116" t="s">
        <v>51</v>
      </c>
      <c r="AU14" s="116">
        <v>639</v>
      </c>
      <c r="AV14" s="116">
        <v>439</v>
      </c>
      <c r="AW14" s="313">
        <v>59.21</v>
      </c>
      <c r="AX14" s="313">
        <v>0</v>
      </c>
      <c r="AY14" s="329" t="s">
        <v>49</v>
      </c>
      <c r="AZ14" s="216">
        <v>10</v>
      </c>
      <c r="BA14" s="1" t="s">
        <v>51</v>
      </c>
      <c r="BB14" s="217" t="s">
        <v>51</v>
      </c>
      <c r="BC14" s="218" t="s">
        <v>975</v>
      </c>
      <c r="BD14" s="218" t="s">
        <v>74</v>
      </c>
      <c r="BE14" s="1" t="s">
        <v>51</v>
      </c>
      <c r="BF14" s="1" t="s">
        <v>51</v>
      </c>
    </row>
    <row r="15" spans="2:58" s="57" customFormat="1" ht="30">
      <c r="B15" s="311">
        <v>42185</v>
      </c>
      <c r="C15" s="116" t="s">
        <v>826</v>
      </c>
      <c r="D15" s="116" t="s">
        <v>837</v>
      </c>
      <c r="E15" s="116" t="s">
        <v>885</v>
      </c>
      <c r="F15" s="116">
        <v>8565488</v>
      </c>
      <c r="G15" s="341">
        <v>15021173</v>
      </c>
      <c r="H15" s="116">
        <v>1</v>
      </c>
      <c r="I15" s="116" t="s">
        <v>108</v>
      </c>
      <c r="J15" s="116" t="s">
        <v>842</v>
      </c>
      <c r="K15" s="311">
        <v>41426</v>
      </c>
      <c r="L15" s="311">
        <v>40057</v>
      </c>
      <c r="M15" s="116" t="s">
        <v>839</v>
      </c>
      <c r="N15" s="329">
        <v>132000</v>
      </c>
      <c r="O15" s="329">
        <v>129789.12</v>
      </c>
      <c r="P15" s="329">
        <v>188000</v>
      </c>
      <c r="Q15" s="311">
        <v>42062</v>
      </c>
      <c r="R15" s="329"/>
      <c r="S15" s="116">
        <v>390</v>
      </c>
      <c r="T15" s="311"/>
      <c r="U15" s="311">
        <v>41546</v>
      </c>
      <c r="V15" s="1">
        <v>639</v>
      </c>
      <c r="W15" s="1">
        <v>0</v>
      </c>
      <c r="X15" s="1">
        <v>0</v>
      </c>
      <c r="Y15" s="1">
        <v>0</v>
      </c>
      <c r="Z15" s="1">
        <v>0</v>
      </c>
      <c r="AA15" s="1">
        <v>0</v>
      </c>
      <c r="AB15" s="1">
        <v>0</v>
      </c>
      <c r="AC15" s="1">
        <v>90</v>
      </c>
      <c r="AD15" s="1">
        <v>0</v>
      </c>
      <c r="AE15" s="1">
        <v>0</v>
      </c>
      <c r="AF15" s="1">
        <v>0</v>
      </c>
      <c r="AG15" s="1">
        <v>0</v>
      </c>
      <c r="AH15" s="1">
        <v>0</v>
      </c>
      <c r="AI15" s="1">
        <v>0</v>
      </c>
      <c r="AJ15" s="1">
        <v>14</v>
      </c>
      <c r="AK15" s="1">
        <v>0</v>
      </c>
      <c r="AL15" s="1">
        <v>136</v>
      </c>
      <c r="AM15" s="1">
        <v>503</v>
      </c>
      <c r="AN15" s="1">
        <v>113</v>
      </c>
      <c r="AO15" s="314">
        <v>0.3</v>
      </c>
      <c r="AP15" s="329">
        <v>59.21</v>
      </c>
      <c r="AQ15" s="329">
        <v>84.58</v>
      </c>
      <c r="AR15" s="313">
        <v>-25.374999899999999</v>
      </c>
      <c r="AS15" s="116" t="s">
        <v>51</v>
      </c>
      <c r="AT15" s="116" t="s">
        <v>51</v>
      </c>
      <c r="AU15" s="116">
        <v>639</v>
      </c>
      <c r="AV15" s="116">
        <v>357</v>
      </c>
      <c r="AW15" s="313">
        <v>84.58</v>
      </c>
      <c r="AX15" s="313">
        <v>-25.37</v>
      </c>
      <c r="AY15" s="329" t="s">
        <v>51</v>
      </c>
      <c r="AZ15" s="216">
        <v>146</v>
      </c>
      <c r="BA15" s="1" t="s">
        <v>51</v>
      </c>
      <c r="BB15" s="217" t="s">
        <v>51</v>
      </c>
      <c r="BC15" s="218" t="s">
        <v>1001</v>
      </c>
      <c r="BD15" s="218" t="s">
        <v>74</v>
      </c>
      <c r="BE15" s="1" t="s">
        <v>51</v>
      </c>
      <c r="BF15" s="1" t="s">
        <v>51</v>
      </c>
    </row>
    <row r="16" spans="2:58" s="57" customFormat="1" ht="75">
      <c r="B16" s="311">
        <v>42185</v>
      </c>
      <c r="C16" s="116" t="s">
        <v>826</v>
      </c>
      <c r="D16" s="116" t="s">
        <v>837</v>
      </c>
      <c r="E16" s="116" t="s">
        <v>877</v>
      </c>
      <c r="F16" s="116">
        <v>8548036</v>
      </c>
      <c r="G16" s="341">
        <v>15009723</v>
      </c>
      <c r="H16" s="116">
        <v>1</v>
      </c>
      <c r="I16" s="116" t="s">
        <v>108</v>
      </c>
      <c r="J16" s="116" t="s">
        <v>842</v>
      </c>
      <c r="K16" s="311">
        <v>41426</v>
      </c>
      <c r="L16" s="311">
        <v>40575</v>
      </c>
      <c r="M16" s="116" t="s">
        <v>839</v>
      </c>
      <c r="N16" s="329">
        <v>190625</v>
      </c>
      <c r="O16" s="329">
        <v>213550.87</v>
      </c>
      <c r="P16" s="329">
        <v>200000</v>
      </c>
      <c r="Q16" s="311">
        <v>42002</v>
      </c>
      <c r="R16" s="329"/>
      <c r="S16" s="116">
        <v>390</v>
      </c>
      <c r="T16" s="311"/>
      <c r="U16" s="311">
        <v>41546</v>
      </c>
      <c r="V16" s="1">
        <v>639</v>
      </c>
      <c r="W16" s="1">
        <v>2</v>
      </c>
      <c r="X16" s="1">
        <v>0</v>
      </c>
      <c r="Y16" s="1">
        <v>0</v>
      </c>
      <c r="Z16" s="1">
        <v>0</v>
      </c>
      <c r="AA16" s="1">
        <v>0</v>
      </c>
      <c r="AB16" s="1">
        <v>0</v>
      </c>
      <c r="AC16" s="1">
        <v>68</v>
      </c>
      <c r="AD16" s="1">
        <v>0</v>
      </c>
      <c r="AE16" s="1">
        <v>0</v>
      </c>
      <c r="AF16" s="1">
        <v>0</v>
      </c>
      <c r="AG16" s="1">
        <v>0</v>
      </c>
      <c r="AH16" s="1">
        <v>111</v>
      </c>
      <c r="AI16" s="1">
        <v>0</v>
      </c>
      <c r="AJ16" s="1">
        <v>33</v>
      </c>
      <c r="AK16" s="1">
        <v>0</v>
      </c>
      <c r="AL16" s="1">
        <v>214</v>
      </c>
      <c r="AM16" s="1">
        <v>425</v>
      </c>
      <c r="AN16" s="1">
        <v>35</v>
      </c>
      <c r="AO16" s="314">
        <v>0.3</v>
      </c>
      <c r="AP16" s="329">
        <v>59.21</v>
      </c>
      <c r="AQ16" s="329">
        <v>84.58</v>
      </c>
      <c r="AR16" s="313">
        <v>-25.374999899999999</v>
      </c>
      <c r="AS16" s="116" t="s">
        <v>51</v>
      </c>
      <c r="AT16" s="116" t="s">
        <v>51</v>
      </c>
      <c r="AU16" s="116">
        <v>639</v>
      </c>
      <c r="AV16" s="116">
        <v>279</v>
      </c>
      <c r="AW16" s="313">
        <v>84.58</v>
      </c>
      <c r="AX16" s="313">
        <v>-25.37</v>
      </c>
      <c r="AY16" s="329" t="s">
        <v>51</v>
      </c>
      <c r="AZ16" s="216">
        <v>146</v>
      </c>
      <c r="BA16" s="1" t="s">
        <v>51</v>
      </c>
      <c r="BB16" s="217" t="s">
        <v>51</v>
      </c>
      <c r="BC16" s="218" t="s">
        <v>1013</v>
      </c>
      <c r="BD16" s="218" t="s">
        <v>1014</v>
      </c>
      <c r="BE16" s="1" t="s">
        <v>51</v>
      </c>
      <c r="BF16" s="1" t="s">
        <v>51</v>
      </c>
    </row>
    <row r="17" spans="2:58" s="57" customFormat="1" ht="60">
      <c r="B17" s="311">
        <v>42185</v>
      </c>
      <c r="C17" s="116" t="s">
        <v>826</v>
      </c>
      <c r="D17" s="116" t="s">
        <v>837</v>
      </c>
      <c r="E17" s="116" t="s">
        <v>846</v>
      </c>
      <c r="F17" s="116">
        <v>8553518</v>
      </c>
      <c r="G17" s="341">
        <v>15027626</v>
      </c>
      <c r="H17" s="116">
        <v>1</v>
      </c>
      <c r="I17" s="116" t="s">
        <v>132</v>
      </c>
      <c r="J17" s="116" t="s">
        <v>842</v>
      </c>
      <c r="K17" s="311">
        <v>41426</v>
      </c>
      <c r="L17" s="311">
        <v>41091</v>
      </c>
      <c r="M17" s="116" t="s">
        <v>839</v>
      </c>
      <c r="N17" s="329">
        <v>313000</v>
      </c>
      <c r="O17" s="329">
        <v>291725.03000000003</v>
      </c>
      <c r="P17" s="329">
        <v>160000</v>
      </c>
      <c r="Q17" s="311">
        <v>42100</v>
      </c>
      <c r="R17" s="329">
        <v>136000</v>
      </c>
      <c r="S17" s="116">
        <v>440</v>
      </c>
      <c r="T17" s="311">
        <v>42123</v>
      </c>
      <c r="U17" s="311">
        <v>41546</v>
      </c>
      <c r="V17" s="1">
        <v>639</v>
      </c>
      <c r="W17" s="1">
        <v>0</v>
      </c>
      <c r="X17" s="1">
        <v>0</v>
      </c>
      <c r="Y17" s="1">
        <v>0</v>
      </c>
      <c r="Z17" s="1">
        <v>0</v>
      </c>
      <c r="AA17" s="1">
        <v>0</v>
      </c>
      <c r="AB17" s="1">
        <v>0</v>
      </c>
      <c r="AC17" s="1">
        <v>0</v>
      </c>
      <c r="AD17" s="1">
        <v>0</v>
      </c>
      <c r="AE17" s="1">
        <v>0</v>
      </c>
      <c r="AF17" s="1">
        <v>0</v>
      </c>
      <c r="AG17" s="1">
        <v>0</v>
      </c>
      <c r="AH17" s="1">
        <v>0</v>
      </c>
      <c r="AI17" s="1">
        <v>35</v>
      </c>
      <c r="AJ17" s="1">
        <v>53</v>
      </c>
      <c r="AK17" s="1">
        <v>0</v>
      </c>
      <c r="AL17" s="1">
        <v>88</v>
      </c>
      <c r="AM17" s="1">
        <v>551</v>
      </c>
      <c r="AN17" s="1">
        <v>111</v>
      </c>
      <c r="AO17" s="314">
        <v>0.3</v>
      </c>
      <c r="AP17" s="329">
        <v>59.21</v>
      </c>
      <c r="AQ17" s="329">
        <v>84.58</v>
      </c>
      <c r="AR17" s="313">
        <v>-25.374999899999999</v>
      </c>
      <c r="AS17" s="116" t="s">
        <v>51</v>
      </c>
      <c r="AT17" s="116" t="s">
        <v>51</v>
      </c>
      <c r="AU17" s="116">
        <v>577</v>
      </c>
      <c r="AV17" s="116">
        <v>489</v>
      </c>
      <c r="AW17" s="313">
        <v>84.58</v>
      </c>
      <c r="AX17" s="313">
        <v>-25.37</v>
      </c>
      <c r="AY17" s="329" t="s">
        <v>51</v>
      </c>
      <c r="AZ17" s="216">
        <v>62</v>
      </c>
      <c r="BA17" s="1" t="s">
        <v>51</v>
      </c>
      <c r="BB17" s="217" t="s">
        <v>51</v>
      </c>
      <c r="BC17" s="218" t="s">
        <v>966</v>
      </c>
      <c r="BD17" s="218" t="s">
        <v>74</v>
      </c>
      <c r="BE17" s="1" t="s">
        <v>51</v>
      </c>
      <c r="BF17" s="1" t="s">
        <v>51</v>
      </c>
    </row>
    <row r="18" spans="2:58" s="57" customFormat="1" ht="60">
      <c r="B18" s="311">
        <v>42185</v>
      </c>
      <c r="C18" s="116" t="s">
        <v>824</v>
      </c>
      <c r="D18" s="116" t="s">
        <v>837</v>
      </c>
      <c r="E18" s="116" t="s">
        <v>912</v>
      </c>
      <c r="F18" s="116">
        <v>8572751</v>
      </c>
      <c r="G18" s="341">
        <v>15151061</v>
      </c>
      <c r="H18" s="116">
        <v>1</v>
      </c>
      <c r="I18" s="116" t="s">
        <v>133</v>
      </c>
      <c r="J18" s="116" t="s">
        <v>842</v>
      </c>
      <c r="K18" s="311">
        <v>41487</v>
      </c>
      <c r="L18" s="311">
        <v>40513</v>
      </c>
      <c r="M18" s="116" t="s">
        <v>839</v>
      </c>
      <c r="N18" s="329">
        <v>140000</v>
      </c>
      <c r="O18" s="329">
        <v>124419.62</v>
      </c>
      <c r="P18" s="329">
        <v>285500</v>
      </c>
      <c r="Q18" s="311">
        <v>42062</v>
      </c>
      <c r="R18" s="329"/>
      <c r="S18" s="116">
        <v>300</v>
      </c>
      <c r="T18" s="311"/>
      <c r="U18" s="311">
        <v>41607</v>
      </c>
      <c r="V18" s="1">
        <v>578</v>
      </c>
      <c r="W18" s="1">
        <v>0</v>
      </c>
      <c r="X18" s="1">
        <v>0</v>
      </c>
      <c r="Y18" s="1">
        <v>0</v>
      </c>
      <c r="Z18" s="1">
        <v>0</v>
      </c>
      <c r="AA18" s="1">
        <v>0</v>
      </c>
      <c r="AB18" s="1">
        <v>0</v>
      </c>
      <c r="AC18" s="1">
        <v>90</v>
      </c>
      <c r="AD18" s="1">
        <v>0</v>
      </c>
      <c r="AE18" s="1">
        <v>0</v>
      </c>
      <c r="AF18" s="1">
        <v>0</v>
      </c>
      <c r="AG18" s="1">
        <v>0</v>
      </c>
      <c r="AH18" s="1">
        <v>90</v>
      </c>
      <c r="AI18" s="1">
        <v>0</v>
      </c>
      <c r="AJ18" s="1">
        <v>28</v>
      </c>
      <c r="AK18" s="1">
        <v>0</v>
      </c>
      <c r="AL18" s="1">
        <v>208</v>
      </c>
      <c r="AM18" s="1">
        <v>370</v>
      </c>
      <c r="AN18" s="1">
        <v>70</v>
      </c>
      <c r="AO18" s="314">
        <v>0.3</v>
      </c>
      <c r="AP18" s="329">
        <v>59.21</v>
      </c>
      <c r="AQ18" s="329">
        <v>84.58</v>
      </c>
      <c r="AR18" s="313">
        <v>-25.374999899999999</v>
      </c>
      <c r="AS18" s="116" t="s">
        <v>51</v>
      </c>
      <c r="AT18" s="116" t="s">
        <v>51</v>
      </c>
      <c r="AU18" s="116">
        <v>578</v>
      </c>
      <c r="AV18" s="116">
        <v>247</v>
      </c>
      <c r="AW18" s="313">
        <v>84.58</v>
      </c>
      <c r="AX18" s="313">
        <v>-25.37</v>
      </c>
      <c r="AY18" s="329" t="s">
        <v>51</v>
      </c>
      <c r="AZ18" s="216">
        <v>123</v>
      </c>
      <c r="BA18" s="1" t="s">
        <v>51</v>
      </c>
      <c r="BB18" s="217" t="s">
        <v>51</v>
      </c>
      <c r="BC18" s="218" t="s">
        <v>966</v>
      </c>
      <c r="BD18" s="218" t="s">
        <v>74</v>
      </c>
      <c r="BE18" s="1" t="s">
        <v>51</v>
      </c>
      <c r="BF18" s="1" t="s">
        <v>51</v>
      </c>
    </row>
    <row r="19" spans="2:58" s="57" customFormat="1" ht="75">
      <c r="B19" s="311">
        <v>42185</v>
      </c>
      <c r="C19" s="116" t="s">
        <v>826</v>
      </c>
      <c r="D19" s="116" t="s">
        <v>837</v>
      </c>
      <c r="E19" s="116" t="s">
        <v>885</v>
      </c>
      <c r="F19" s="116">
        <v>8567260</v>
      </c>
      <c r="G19" s="341">
        <v>15092190</v>
      </c>
      <c r="H19" s="116">
        <v>1</v>
      </c>
      <c r="I19" s="116" t="s">
        <v>121</v>
      </c>
      <c r="J19" s="116" t="s">
        <v>842</v>
      </c>
      <c r="K19" s="311">
        <v>41426</v>
      </c>
      <c r="L19" s="311">
        <v>41671</v>
      </c>
      <c r="M19" s="116" t="s">
        <v>839</v>
      </c>
      <c r="N19" s="329">
        <v>551800</v>
      </c>
      <c r="O19" s="329">
        <v>773135.88</v>
      </c>
      <c r="P19" s="329">
        <v>965000</v>
      </c>
      <c r="Q19" s="311">
        <v>42146</v>
      </c>
      <c r="R19" s="329"/>
      <c r="S19" s="116">
        <v>330</v>
      </c>
      <c r="T19" s="311"/>
      <c r="U19" s="311">
        <v>41671</v>
      </c>
      <c r="V19" s="1">
        <v>514</v>
      </c>
      <c r="W19" s="1">
        <v>0</v>
      </c>
      <c r="X19" s="1">
        <v>0</v>
      </c>
      <c r="Y19" s="1">
        <v>0</v>
      </c>
      <c r="Z19" s="1">
        <v>0</v>
      </c>
      <c r="AA19" s="1">
        <v>0</v>
      </c>
      <c r="AB19" s="1">
        <v>0</v>
      </c>
      <c r="AC19" s="1">
        <v>90</v>
      </c>
      <c r="AD19" s="1">
        <v>0</v>
      </c>
      <c r="AE19" s="1">
        <v>0</v>
      </c>
      <c r="AF19" s="1">
        <v>0</v>
      </c>
      <c r="AG19" s="1">
        <v>0</v>
      </c>
      <c r="AH19" s="1">
        <v>0</v>
      </c>
      <c r="AI19" s="1">
        <v>0</v>
      </c>
      <c r="AJ19" s="1">
        <v>48</v>
      </c>
      <c r="AK19" s="1">
        <v>0</v>
      </c>
      <c r="AL19" s="1">
        <v>138</v>
      </c>
      <c r="AM19" s="1">
        <v>376</v>
      </c>
      <c r="AN19" s="1">
        <v>46</v>
      </c>
      <c r="AO19" s="314">
        <v>0.3</v>
      </c>
      <c r="AP19" s="329">
        <v>59.21</v>
      </c>
      <c r="AQ19" s="329">
        <v>84.58</v>
      </c>
      <c r="AR19" s="313">
        <v>-25.374999899999999</v>
      </c>
      <c r="AS19" s="116" t="s">
        <v>51</v>
      </c>
      <c r="AT19" s="116" t="s">
        <v>51</v>
      </c>
      <c r="AU19" s="116">
        <v>514</v>
      </c>
      <c r="AV19" s="116">
        <v>308</v>
      </c>
      <c r="AW19" s="313">
        <v>84.58</v>
      </c>
      <c r="AX19" s="313">
        <v>-25.37</v>
      </c>
      <c r="AY19" s="329" t="s">
        <v>51</v>
      </c>
      <c r="AZ19" s="216">
        <v>68</v>
      </c>
      <c r="BA19" s="1" t="s">
        <v>51</v>
      </c>
      <c r="BB19" s="217" t="s">
        <v>51</v>
      </c>
      <c r="BC19" s="218" t="s">
        <v>1015</v>
      </c>
      <c r="BD19" s="218" t="s">
        <v>1016</v>
      </c>
      <c r="BE19" s="1" t="s">
        <v>51</v>
      </c>
      <c r="BF19" s="1" t="s">
        <v>51</v>
      </c>
    </row>
    <row r="20" spans="2:58" s="57" customFormat="1" ht="105">
      <c r="B20" s="311">
        <v>42185</v>
      </c>
      <c r="C20" s="116" t="s">
        <v>826</v>
      </c>
      <c r="D20" s="116" t="s">
        <v>837</v>
      </c>
      <c r="E20" s="116" t="s">
        <v>847</v>
      </c>
      <c r="F20" s="116">
        <v>8566748</v>
      </c>
      <c r="G20" s="341">
        <v>15073216</v>
      </c>
      <c r="H20" s="116">
        <v>1</v>
      </c>
      <c r="I20" s="116" t="s">
        <v>121</v>
      </c>
      <c r="J20" s="116" t="s">
        <v>842</v>
      </c>
      <c r="K20" s="311">
        <v>41426</v>
      </c>
      <c r="L20" s="311">
        <v>40909</v>
      </c>
      <c r="M20" s="116" t="s">
        <v>839</v>
      </c>
      <c r="N20" s="329">
        <v>179350</v>
      </c>
      <c r="O20" s="329">
        <v>219426.37</v>
      </c>
      <c r="P20" s="329">
        <v>145000</v>
      </c>
      <c r="Q20" s="311">
        <v>41995</v>
      </c>
      <c r="R20" s="329"/>
      <c r="S20" s="116">
        <v>330</v>
      </c>
      <c r="T20" s="311"/>
      <c r="U20" s="311">
        <v>41546</v>
      </c>
      <c r="V20" s="1">
        <v>639</v>
      </c>
      <c r="W20" s="1">
        <v>0</v>
      </c>
      <c r="X20" s="1">
        <v>0</v>
      </c>
      <c r="Y20" s="1">
        <v>0</v>
      </c>
      <c r="Z20" s="1">
        <v>125</v>
      </c>
      <c r="AA20" s="1">
        <v>0</v>
      </c>
      <c r="AB20" s="1">
        <v>0</v>
      </c>
      <c r="AC20" s="1">
        <v>0</v>
      </c>
      <c r="AD20" s="1">
        <v>0</v>
      </c>
      <c r="AE20" s="1">
        <v>0</v>
      </c>
      <c r="AF20" s="1">
        <v>0</v>
      </c>
      <c r="AG20" s="1">
        <v>0</v>
      </c>
      <c r="AH20" s="1">
        <v>70</v>
      </c>
      <c r="AI20" s="1">
        <v>0</v>
      </c>
      <c r="AJ20" s="1">
        <v>0</v>
      </c>
      <c r="AK20" s="1">
        <v>0</v>
      </c>
      <c r="AL20" s="1">
        <v>195</v>
      </c>
      <c r="AM20" s="1">
        <v>444</v>
      </c>
      <c r="AN20" s="1">
        <v>114</v>
      </c>
      <c r="AO20" s="314">
        <v>0.3</v>
      </c>
      <c r="AP20" s="329">
        <v>59.21</v>
      </c>
      <c r="AQ20" s="329">
        <v>84.58</v>
      </c>
      <c r="AR20" s="313">
        <v>-25.374999899999999</v>
      </c>
      <c r="AS20" s="116" t="s">
        <v>51</v>
      </c>
      <c r="AT20" s="116" t="s">
        <v>51</v>
      </c>
      <c r="AU20" s="116">
        <v>639</v>
      </c>
      <c r="AV20" s="116">
        <v>415</v>
      </c>
      <c r="AW20" s="313">
        <v>59.21</v>
      </c>
      <c r="AX20" s="313">
        <v>0</v>
      </c>
      <c r="AY20" s="329" t="s">
        <v>49</v>
      </c>
      <c r="AZ20" s="216">
        <v>29</v>
      </c>
      <c r="BA20" s="1" t="s">
        <v>51</v>
      </c>
      <c r="BB20" s="217" t="s">
        <v>51</v>
      </c>
      <c r="BC20" s="218" t="s">
        <v>975</v>
      </c>
      <c r="BD20" s="218" t="s">
        <v>74</v>
      </c>
      <c r="BE20" s="1" t="s">
        <v>51</v>
      </c>
      <c r="BF20" s="1" t="s">
        <v>51</v>
      </c>
    </row>
    <row r="21" spans="2:58" s="57" customFormat="1" ht="45">
      <c r="B21" s="311">
        <v>42185</v>
      </c>
      <c r="C21" s="116" t="s">
        <v>826</v>
      </c>
      <c r="D21" s="116" t="s">
        <v>837</v>
      </c>
      <c r="E21" s="116" t="s">
        <v>870</v>
      </c>
      <c r="F21" s="116">
        <v>8549395</v>
      </c>
      <c r="G21" s="341">
        <v>14966352</v>
      </c>
      <c r="H21" s="116">
        <v>1</v>
      </c>
      <c r="I21" s="116" t="s">
        <v>97</v>
      </c>
      <c r="J21" s="116" t="s">
        <v>842</v>
      </c>
      <c r="K21" s="311">
        <v>41426</v>
      </c>
      <c r="L21" s="311">
        <v>40269</v>
      </c>
      <c r="M21" s="116" t="s">
        <v>839</v>
      </c>
      <c r="N21" s="329">
        <v>213750</v>
      </c>
      <c r="O21" s="329">
        <v>245923.09</v>
      </c>
      <c r="P21" s="329">
        <v>160000</v>
      </c>
      <c r="Q21" s="311">
        <v>42125</v>
      </c>
      <c r="R21" s="329">
        <v>136000</v>
      </c>
      <c r="S21" s="116">
        <v>510</v>
      </c>
      <c r="T21" s="311">
        <v>42180</v>
      </c>
      <c r="U21" s="311">
        <v>41546</v>
      </c>
      <c r="V21" s="1">
        <v>639</v>
      </c>
      <c r="W21" s="1">
        <v>0</v>
      </c>
      <c r="X21" s="1">
        <v>0</v>
      </c>
      <c r="Y21" s="1">
        <v>0</v>
      </c>
      <c r="Z21" s="1">
        <v>0</v>
      </c>
      <c r="AA21" s="1">
        <v>0</v>
      </c>
      <c r="AB21" s="1">
        <v>0</v>
      </c>
      <c r="AC21" s="1">
        <v>0</v>
      </c>
      <c r="AD21" s="1">
        <v>0</v>
      </c>
      <c r="AE21" s="1">
        <v>0</v>
      </c>
      <c r="AF21" s="1">
        <v>0</v>
      </c>
      <c r="AG21" s="1">
        <v>0</v>
      </c>
      <c r="AH21" s="1">
        <v>74</v>
      </c>
      <c r="AI21" s="1">
        <v>0</v>
      </c>
      <c r="AJ21" s="1">
        <v>44</v>
      </c>
      <c r="AK21" s="1">
        <v>0</v>
      </c>
      <c r="AL21" s="1">
        <v>118</v>
      </c>
      <c r="AM21" s="1">
        <v>521</v>
      </c>
      <c r="AN21" s="1">
        <v>11</v>
      </c>
      <c r="AO21" s="314">
        <v>0.3</v>
      </c>
      <c r="AP21" s="329">
        <v>59.21</v>
      </c>
      <c r="AQ21" s="329">
        <v>84.58</v>
      </c>
      <c r="AR21" s="313">
        <v>-25.374999899999999</v>
      </c>
      <c r="AS21" s="116" t="s">
        <v>51</v>
      </c>
      <c r="AT21" s="116" t="s">
        <v>51</v>
      </c>
      <c r="AU21" s="116">
        <v>634</v>
      </c>
      <c r="AV21" s="116">
        <v>516</v>
      </c>
      <c r="AW21" s="313">
        <v>84.58</v>
      </c>
      <c r="AX21" s="313">
        <v>-25.37</v>
      </c>
      <c r="AY21" s="329" t="s">
        <v>51</v>
      </c>
      <c r="AZ21" s="216">
        <v>5</v>
      </c>
      <c r="BA21" s="1" t="s">
        <v>51</v>
      </c>
      <c r="BB21" s="217" t="s">
        <v>51</v>
      </c>
      <c r="BC21" s="218" t="s">
        <v>963</v>
      </c>
      <c r="BD21" s="218" t="s">
        <v>74</v>
      </c>
      <c r="BE21" s="1" t="s">
        <v>51</v>
      </c>
      <c r="BF21" s="1" t="s">
        <v>51</v>
      </c>
    </row>
    <row r="22" spans="2:58" s="57" customFormat="1" ht="90">
      <c r="B22" s="311">
        <v>42185</v>
      </c>
      <c r="C22" s="116" t="s">
        <v>826</v>
      </c>
      <c r="D22" s="116" t="s">
        <v>837</v>
      </c>
      <c r="E22" s="116" t="s">
        <v>899</v>
      </c>
      <c r="F22" s="116">
        <v>8562881</v>
      </c>
      <c r="G22" s="341">
        <v>15076953</v>
      </c>
      <c r="H22" s="116">
        <v>1</v>
      </c>
      <c r="I22" s="116" t="s">
        <v>111</v>
      </c>
      <c r="J22" s="116" t="s">
        <v>842</v>
      </c>
      <c r="K22" s="311">
        <v>41426</v>
      </c>
      <c r="L22" s="311">
        <v>40148</v>
      </c>
      <c r="M22" s="116" t="s">
        <v>839</v>
      </c>
      <c r="N22" s="329">
        <v>79900</v>
      </c>
      <c r="O22" s="329">
        <v>78602.34</v>
      </c>
      <c r="P22" s="329">
        <v>45000</v>
      </c>
      <c r="Q22" s="311">
        <v>42038</v>
      </c>
      <c r="R22" s="329"/>
      <c r="S22" s="116">
        <v>450</v>
      </c>
      <c r="T22" s="311"/>
      <c r="U22" s="311">
        <v>41546</v>
      </c>
      <c r="V22" s="1">
        <v>639</v>
      </c>
      <c r="W22" s="1">
        <v>0</v>
      </c>
      <c r="X22" s="1">
        <v>0</v>
      </c>
      <c r="Y22" s="1">
        <v>0</v>
      </c>
      <c r="Z22" s="1">
        <v>125</v>
      </c>
      <c r="AA22" s="1">
        <v>0</v>
      </c>
      <c r="AB22" s="1">
        <v>0</v>
      </c>
      <c r="AC22" s="1">
        <v>0</v>
      </c>
      <c r="AD22" s="1">
        <v>0</v>
      </c>
      <c r="AE22" s="1">
        <v>0</v>
      </c>
      <c r="AF22" s="1">
        <v>0</v>
      </c>
      <c r="AG22" s="1">
        <v>0</v>
      </c>
      <c r="AH22" s="1">
        <v>35</v>
      </c>
      <c r="AI22" s="1">
        <v>0</v>
      </c>
      <c r="AJ22" s="1">
        <v>0</v>
      </c>
      <c r="AK22" s="1">
        <v>0</v>
      </c>
      <c r="AL22" s="1">
        <v>160</v>
      </c>
      <c r="AM22" s="1">
        <v>479</v>
      </c>
      <c r="AN22" s="1">
        <v>29</v>
      </c>
      <c r="AO22" s="314">
        <v>0.3</v>
      </c>
      <c r="AP22" s="329">
        <v>59.21</v>
      </c>
      <c r="AQ22" s="329">
        <v>84.58</v>
      </c>
      <c r="AR22" s="313">
        <v>-25.374999899999999</v>
      </c>
      <c r="AS22" s="116" t="s">
        <v>51</v>
      </c>
      <c r="AT22" s="116" t="s">
        <v>51</v>
      </c>
      <c r="AU22" s="116">
        <v>639</v>
      </c>
      <c r="AV22" s="116">
        <v>345</v>
      </c>
      <c r="AW22" s="313">
        <v>84.58</v>
      </c>
      <c r="AX22" s="313">
        <v>-25.37</v>
      </c>
      <c r="AY22" s="329" t="s">
        <v>51</v>
      </c>
      <c r="AZ22" s="216">
        <v>134</v>
      </c>
      <c r="BA22" s="1" t="s">
        <v>51</v>
      </c>
      <c r="BB22" s="217" t="s">
        <v>51</v>
      </c>
      <c r="BC22" s="218" t="s">
        <v>1025</v>
      </c>
      <c r="BD22" s="218" t="s">
        <v>1026</v>
      </c>
      <c r="BE22" s="1" t="s">
        <v>51</v>
      </c>
      <c r="BF22" s="1" t="s">
        <v>51</v>
      </c>
    </row>
    <row r="23" spans="2:58" s="57" customFormat="1" ht="105">
      <c r="B23" s="311">
        <v>42185</v>
      </c>
      <c r="C23" s="116" t="s">
        <v>824</v>
      </c>
      <c r="D23" s="116" t="s">
        <v>837</v>
      </c>
      <c r="E23" s="116" t="s">
        <v>867</v>
      </c>
      <c r="F23" s="116">
        <v>8572087</v>
      </c>
      <c r="G23" s="341">
        <v>15331242</v>
      </c>
      <c r="H23" s="116">
        <v>1</v>
      </c>
      <c r="I23" s="116" t="s">
        <v>108</v>
      </c>
      <c r="J23" s="116" t="s">
        <v>842</v>
      </c>
      <c r="K23" s="311">
        <v>41487</v>
      </c>
      <c r="L23" s="311">
        <v>41306</v>
      </c>
      <c r="M23" s="116" t="s">
        <v>839</v>
      </c>
      <c r="N23" s="329">
        <v>76000</v>
      </c>
      <c r="O23" s="329">
        <v>80817.94</v>
      </c>
      <c r="P23" s="329">
        <v>85000</v>
      </c>
      <c r="Q23" s="311">
        <v>42152</v>
      </c>
      <c r="R23" s="329"/>
      <c r="S23" s="116">
        <v>390</v>
      </c>
      <c r="T23" s="311"/>
      <c r="U23" s="311">
        <v>41607</v>
      </c>
      <c r="V23" s="1">
        <v>578</v>
      </c>
      <c r="W23" s="1">
        <v>80</v>
      </c>
      <c r="X23" s="1">
        <v>0</v>
      </c>
      <c r="Y23" s="1">
        <v>0</v>
      </c>
      <c r="Z23" s="1">
        <v>0</v>
      </c>
      <c r="AA23" s="1">
        <v>0</v>
      </c>
      <c r="AB23" s="1">
        <v>0</v>
      </c>
      <c r="AC23" s="1">
        <v>0</v>
      </c>
      <c r="AD23" s="1">
        <v>0</v>
      </c>
      <c r="AE23" s="1">
        <v>0</v>
      </c>
      <c r="AF23" s="1">
        <v>0</v>
      </c>
      <c r="AG23" s="1">
        <v>0</v>
      </c>
      <c r="AH23" s="1">
        <v>0</v>
      </c>
      <c r="AI23" s="1">
        <v>0</v>
      </c>
      <c r="AJ23" s="1">
        <v>30</v>
      </c>
      <c r="AK23" s="1">
        <v>0</v>
      </c>
      <c r="AL23" s="1">
        <v>110</v>
      </c>
      <c r="AM23" s="1">
        <v>468</v>
      </c>
      <c r="AN23" s="1">
        <v>78</v>
      </c>
      <c r="AO23" s="314">
        <v>0.3</v>
      </c>
      <c r="AP23" s="329">
        <v>59.21</v>
      </c>
      <c r="AQ23" s="329">
        <v>84.58</v>
      </c>
      <c r="AR23" s="313">
        <v>-25.374999899999999</v>
      </c>
      <c r="AS23" s="116" t="s">
        <v>51</v>
      </c>
      <c r="AT23" s="116" t="s">
        <v>51</v>
      </c>
      <c r="AU23" s="116">
        <v>578</v>
      </c>
      <c r="AV23" s="116">
        <v>151</v>
      </c>
      <c r="AW23" s="313">
        <v>84.58</v>
      </c>
      <c r="AX23" s="313">
        <v>-25.37</v>
      </c>
      <c r="AY23" s="329" t="s">
        <v>51</v>
      </c>
      <c r="AZ23" s="216">
        <v>317</v>
      </c>
      <c r="BA23" s="1" t="s">
        <v>51</v>
      </c>
      <c r="BB23" s="217" t="s">
        <v>51</v>
      </c>
      <c r="BC23" s="218" t="s">
        <v>1002</v>
      </c>
      <c r="BD23" s="218" t="s">
        <v>74</v>
      </c>
      <c r="BE23" s="1" t="s">
        <v>51</v>
      </c>
      <c r="BF23" s="1" t="s">
        <v>51</v>
      </c>
    </row>
    <row r="24" spans="2:58" s="57" customFormat="1" ht="45">
      <c r="B24" s="311">
        <v>42185</v>
      </c>
      <c r="C24" s="116" t="s">
        <v>825</v>
      </c>
      <c r="D24" s="116" t="s">
        <v>837</v>
      </c>
      <c r="E24" s="116" t="s">
        <v>910</v>
      </c>
      <c r="F24" s="116">
        <v>8573272</v>
      </c>
      <c r="G24" s="341">
        <v>15152663</v>
      </c>
      <c r="H24" s="116">
        <v>1</v>
      </c>
      <c r="I24" s="116" t="s">
        <v>108</v>
      </c>
      <c r="J24" s="116" t="s">
        <v>842</v>
      </c>
      <c r="K24" s="311">
        <v>41487</v>
      </c>
      <c r="L24" s="311">
        <v>41091</v>
      </c>
      <c r="M24" s="116" t="s">
        <v>839</v>
      </c>
      <c r="N24" s="329">
        <v>163680</v>
      </c>
      <c r="O24" s="329">
        <v>47396.23</v>
      </c>
      <c r="P24" s="329">
        <v>225000</v>
      </c>
      <c r="Q24" s="311">
        <v>42089</v>
      </c>
      <c r="R24" s="329"/>
      <c r="S24" s="116">
        <v>390</v>
      </c>
      <c r="T24" s="311"/>
      <c r="U24" s="311">
        <v>41607</v>
      </c>
      <c r="V24" s="1">
        <v>578</v>
      </c>
      <c r="W24" s="1">
        <v>0</v>
      </c>
      <c r="X24" s="1">
        <v>0</v>
      </c>
      <c r="Y24" s="1">
        <v>0</v>
      </c>
      <c r="Z24" s="1">
        <v>0</v>
      </c>
      <c r="AA24" s="1">
        <v>0</v>
      </c>
      <c r="AB24" s="1">
        <v>0</v>
      </c>
      <c r="AC24" s="1">
        <v>90</v>
      </c>
      <c r="AD24" s="1">
        <v>0</v>
      </c>
      <c r="AE24" s="1">
        <v>0</v>
      </c>
      <c r="AF24" s="1">
        <v>0</v>
      </c>
      <c r="AG24" s="1">
        <v>0</v>
      </c>
      <c r="AH24" s="1">
        <v>0</v>
      </c>
      <c r="AI24" s="1">
        <v>8</v>
      </c>
      <c r="AJ24" s="1">
        <v>19</v>
      </c>
      <c r="AK24" s="1">
        <v>0</v>
      </c>
      <c r="AL24" s="1">
        <v>117</v>
      </c>
      <c r="AM24" s="1">
        <v>461</v>
      </c>
      <c r="AN24" s="1">
        <v>71</v>
      </c>
      <c r="AO24" s="314">
        <v>0.3</v>
      </c>
      <c r="AP24" s="329">
        <v>59.21</v>
      </c>
      <c r="AQ24" s="329">
        <v>84.58</v>
      </c>
      <c r="AR24" s="313">
        <v>-25.374999899999999</v>
      </c>
      <c r="AS24" s="116" t="s">
        <v>51</v>
      </c>
      <c r="AT24" s="116" t="s">
        <v>51</v>
      </c>
      <c r="AU24" s="116">
        <v>578</v>
      </c>
      <c r="AV24" s="116">
        <v>270</v>
      </c>
      <c r="AW24" s="313">
        <v>84.58</v>
      </c>
      <c r="AX24" s="313">
        <v>-25.37</v>
      </c>
      <c r="AY24" s="329" t="s">
        <v>51</v>
      </c>
      <c r="AZ24" s="216">
        <v>191</v>
      </c>
      <c r="BA24" s="1" t="s">
        <v>51</v>
      </c>
      <c r="BB24" s="217" t="s">
        <v>51</v>
      </c>
      <c r="BC24" s="218" t="s">
        <v>990</v>
      </c>
      <c r="BD24" s="218" t="s">
        <v>991</v>
      </c>
      <c r="BE24" s="1" t="s">
        <v>51</v>
      </c>
      <c r="BF24" s="1" t="s">
        <v>51</v>
      </c>
    </row>
    <row r="25" spans="2:58" s="57" customFormat="1" ht="90">
      <c r="B25" s="311">
        <v>42185</v>
      </c>
      <c r="C25" s="116" t="s">
        <v>826</v>
      </c>
      <c r="D25" s="116" t="s">
        <v>837</v>
      </c>
      <c r="E25" s="116" t="s">
        <v>920</v>
      </c>
      <c r="F25" s="116">
        <v>8555768</v>
      </c>
      <c r="G25" s="341">
        <v>14971238</v>
      </c>
      <c r="H25" s="116">
        <v>1</v>
      </c>
      <c r="I25" s="116" t="s">
        <v>108</v>
      </c>
      <c r="J25" s="116" t="s">
        <v>842</v>
      </c>
      <c r="K25" s="311">
        <v>41426</v>
      </c>
      <c r="L25" s="311">
        <v>40057</v>
      </c>
      <c r="M25" s="116" t="s">
        <v>839</v>
      </c>
      <c r="N25" s="329">
        <v>50000</v>
      </c>
      <c r="O25" s="329">
        <v>41219.589999999997</v>
      </c>
      <c r="P25" s="329">
        <v>60000</v>
      </c>
      <c r="Q25" s="311">
        <v>42072</v>
      </c>
      <c r="R25" s="329"/>
      <c r="S25" s="116">
        <v>390</v>
      </c>
      <c r="T25" s="311"/>
      <c r="U25" s="311">
        <v>41546</v>
      </c>
      <c r="V25" s="1">
        <v>639</v>
      </c>
      <c r="W25" s="1">
        <v>0</v>
      </c>
      <c r="X25" s="1">
        <v>0</v>
      </c>
      <c r="Y25" s="1">
        <v>0</v>
      </c>
      <c r="Z25" s="1">
        <v>151</v>
      </c>
      <c r="AA25" s="1">
        <v>0</v>
      </c>
      <c r="AB25" s="1">
        <v>0</v>
      </c>
      <c r="AC25" s="1">
        <v>0</v>
      </c>
      <c r="AD25" s="1">
        <v>0</v>
      </c>
      <c r="AE25" s="1">
        <v>0</v>
      </c>
      <c r="AF25" s="1">
        <v>0</v>
      </c>
      <c r="AG25" s="1">
        <v>0</v>
      </c>
      <c r="AH25" s="1">
        <v>0</v>
      </c>
      <c r="AI25" s="1">
        <v>0</v>
      </c>
      <c r="AJ25" s="1">
        <v>32</v>
      </c>
      <c r="AK25" s="1">
        <v>0</v>
      </c>
      <c r="AL25" s="1">
        <v>183</v>
      </c>
      <c r="AM25" s="1">
        <v>456</v>
      </c>
      <c r="AN25" s="1">
        <v>66</v>
      </c>
      <c r="AO25" s="314">
        <v>0.3</v>
      </c>
      <c r="AP25" s="329">
        <v>59.21</v>
      </c>
      <c r="AQ25" s="329">
        <v>84.58</v>
      </c>
      <c r="AR25" s="313">
        <v>-25.374999899999999</v>
      </c>
      <c r="AS25" s="116" t="s">
        <v>51</v>
      </c>
      <c r="AT25" s="116" t="s">
        <v>51</v>
      </c>
      <c r="AU25" s="116">
        <v>639</v>
      </c>
      <c r="AV25" s="116">
        <v>136</v>
      </c>
      <c r="AW25" s="313">
        <v>84.58</v>
      </c>
      <c r="AX25" s="313">
        <v>-25.37</v>
      </c>
      <c r="AY25" s="329" t="s">
        <v>51</v>
      </c>
      <c r="AZ25" s="216">
        <v>320</v>
      </c>
      <c r="BA25" s="1" t="s">
        <v>51</v>
      </c>
      <c r="BB25" s="217" t="s">
        <v>51</v>
      </c>
      <c r="BC25" s="218" t="s">
        <v>1003</v>
      </c>
      <c r="BD25" s="218" t="s">
        <v>74</v>
      </c>
      <c r="BE25" s="1" t="s">
        <v>51</v>
      </c>
      <c r="BF25" s="1" t="s">
        <v>51</v>
      </c>
    </row>
    <row r="26" spans="2:58" s="57" customFormat="1" ht="90">
      <c r="B26" s="311">
        <v>42185</v>
      </c>
      <c r="C26" s="116" t="s">
        <v>824</v>
      </c>
      <c r="D26" s="116" t="s">
        <v>837</v>
      </c>
      <c r="E26" s="116" t="s">
        <v>928</v>
      </c>
      <c r="F26" s="116">
        <v>8571941</v>
      </c>
      <c r="G26" s="341">
        <v>15318751</v>
      </c>
      <c r="H26" s="116">
        <v>1</v>
      </c>
      <c r="I26" s="116" t="s">
        <v>120</v>
      </c>
      <c r="J26" s="116" t="s">
        <v>842</v>
      </c>
      <c r="K26" s="311">
        <v>41487</v>
      </c>
      <c r="L26" s="311">
        <v>40695</v>
      </c>
      <c r="M26" s="116" t="s">
        <v>839</v>
      </c>
      <c r="N26" s="329">
        <v>58800</v>
      </c>
      <c r="O26" s="329">
        <v>56620.59</v>
      </c>
      <c r="P26" s="329">
        <v>57000</v>
      </c>
      <c r="Q26" s="311">
        <v>42104</v>
      </c>
      <c r="R26" s="329"/>
      <c r="S26" s="116">
        <v>390</v>
      </c>
      <c r="T26" s="311"/>
      <c r="U26" s="311">
        <v>41607</v>
      </c>
      <c r="V26" s="1">
        <v>578</v>
      </c>
      <c r="W26" s="1">
        <v>0</v>
      </c>
      <c r="X26" s="1">
        <v>0</v>
      </c>
      <c r="Y26" s="1">
        <v>0</v>
      </c>
      <c r="Z26" s="1">
        <v>125</v>
      </c>
      <c r="AA26" s="1">
        <v>0</v>
      </c>
      <c r="AB26" s="1">
        <v>0</v>
      </c>
      <c r="AC26" s="1">
        <v>0</v>
      </c>
      <c r="AD26" s="1">
        <v>0</v>
      </c>
      <c r="AE26" s="1">
        <v>0</v>
      </c>
      <c r="AF26" s="1">
        <v>0</v>
      </c>
      <c r="AG26" s="1">
        <v>0</v>
      </c>
      <c r="AH26" s="1">
        <v>45</v>
      </c>
      <c r="AI26" s="1">
        <v>0</v>
      </c>
      <c r="AJ26" s="1">
        <v>14</v>
      </c>
      <c r="AK26" s="1">
        <v>0</v>
      </c>
      <c r="AL26" s="1">
        <v>184</v>
      </c>
      <c r="AM26" s="1">
        <v>394</v>
      </c>
      <c r="AN26" s="1">
        <v>4</v>
      </c>
      <c r="AO26" s="314">
        <v>0.3</v>
      </c>
      <c r="AP26" s="329">
        <v>59.21</v>
      </c>
      <c r="AQ26" s="329">
        <v>84.58</v>
      </c>
      <c r="AR26" s="313">
        <v>-25.374999899999999</v>
      </c>
      <c r="AS26" s="116" t="s">
        <v>51</v>
      </c>
      <c r="AT26" s="116" t="s">
        <v>51</v>
      </c>
      <c r="AU26" s="116">
        <v>578</v>
      </c>
      <c r="AV26" s="116">
        <v>215</v>
      </c>
      <c r="AW26" s="313">
        <v>84.58</v>
      </c>
      <c r="AX26" s="313">
        <v>-25.37</v>
      </c>
      <c r="AY26" s="329" t="s">
        <v>51</v>
      </c>
      <c r="AZ26" s="216">
        <v>179</v>
      </c>
      <c r="BA26" s="1" t="s">
        <v>51</v>
      </c>
      <c r="BB26" s="217" t="s">
        <v>51</v>
      </c>
      <c r="BC26" s="218" t="s">
        <v>1027</v>
      </c>
      <c r="BD26" s="218" t="s">
        <v>1028</v>
      </c>
      <c r="BE26" s="1" t="s">
        <v>51</v>
      </c>
      <c r="BF26" s="1" t="s">
        <v>51</v>
      </c>
    </row>
    <row r="27" spans="2:58" s="57" customFormat="1" ht="105">
      <c r="B27" s="311">
        <v>42185</v>
      </c>
      <c r="C27" s="116" t="s">
        <v>826</v>
      </c>
      <c r="D27" s="116" t="s">
        <v>837</v>
      </c>
      <c r="E27" s="116" t="s">
        <v>880</v>
      </c>
      <c r="F27" s="116">
        <v>8536137</v>
      </c>
      <c r="G27" s="341">
        <v>14953921</v>
      </c>
      <c r="H27" s="116">
        <v>1</v>
      </c>
      <c r="I27" s="116" t="s">
        <v>108</v>
      </c>
      <c r="J27" s="116" t="s">
        <v>842</v>
      </c>
      <c r="K27" s="311">
        <v>41548</v>
      </c>
      <c r="L27" s="311">
        <v>39448</v>
      </c>
      <c r="M27" s="116" t="s">
        <v>839</v>
      </c>
      <c r="N27" s="329">
        <v>111400</v>
      </c>
      <c r="O27" s="329">
        <v>107390.39999999999</v>
      </c>
      <c r="P27" s="329">
        <v>145000</v>
      </c>
      <c r="Q27" s="311">
        <v>42037</v>
      </c>
      <c r="R27" s="329"/>
      <c r="S27" s="116">
        <v>390</v>
      </c>
      <c r="T27" s="311"/>
      <c r="U27" s="311">
        <v>41668</v>
      </c>
      <c r="V27" s="1">
        <v>517</v>
      </c>
      <c r="W27" s="1">
        <v>0</v>
      </c>
      <c r="X27" s="1">
        <v>0</v>
      </c>
      <c r="Y27" s="1">
        <v>0</v>
      </c>
      <c r="Z27" s="1">
        <v>0</v>
      </c>
      <c r="AA27" s="1">
        <v>0</v>
      </c>
      <c r="AB27" s="1">
        <v>0</v>
      </c>
      <c r="AC27" s="1">
        <v>1</v>
      </c>
      <c r="AD27" s="1">
        <v>0</v>
      </c>
      <c r="AE27" s="1">
        <v>0</v>
      </c>
      <c r="AF27" s="1">
        <v>0</v>
      </c>
      <c r="AG27" s="1">
        <v>0</v>
      </c>
      <c r="AH27" s="1">
        <v>0</v>
      </c>
      <c r="AI27" s="1">
        <v>0</v>
      </c>
      <c r="AJ27" s="1">
        <v>27</v>
      </c>
      <c r="AK27" s="1">
        <v>0</v>
      </c>
      <c r="AL27" s="1">
        <v>28</v>
      </c>
      <c r="AM27" s="1">
        <v>489</v>
      </c>
      <c r="AN27" s="1">
        <v>99</v>
      </c>
      <c r="AO27" s="314">
        <v>0.3</v>
      </c>
      <c r="AP27" s="329">
        <v>59.21</v>
      </c>
      <c r="AQ27" s="329">
        <v>84.58</v>
      </c>
      <c r="AR27" s="313">
        <v>-25.374999899999999</v>
      </c>
      <c r="AS27" s="116" t="s">
        <v>51</v>
      </c>
      <c r="AT27" s="116" t="s">
        <v>51</v>
      </c>
      <c r="AU27" s="116">
        <v>517</v>
      </c>
      <c r="AV27" s="116">
        <v>422</v>
      </c>
      <c r="AW27" s="313">
        <v>59.21</v>
      </c>
      <c r="AX27" s="313">
        <v>0</v>
      </c>
      <c r="AY27" s="329" t="s">
        <v>49</v>
      </c>
      <c r="AZ27" s="216">
        <v>67</v>
      </c>
      <c r="BA27" s="1" t="s">
        <v>51</v>
      </c>
      <c r="BB27" s="217" t="s">
        <v>51</v>
      </c>
      <c r="BC27" s="218" t="s">
        <v>975</v>
      </c>
      <c r="BD27" s="218">
        <v>0</v>
      </c>
      <c r="BE27" s="1" t="s">
        <v>51</v>
      </c>
      <c r="BF27" s="1" t="s">
        <v>51</v>
      </c>
    </row>
    <row r="28" spans="2:58" s="57" customFormat="1" ht="30">
      <c r="B28" s="311">
        <v>42185</v>
      </c>
      <c r="C28" s="116" t="s">
        <v>826</v>
      </c>
      <c r="D28" s="116" t="s">
        <v>837</v>
      </c>
      <c r="E28" s="116" t="s">
        <v>889</v>
      </c>
      <c r="F28" s="116">
        <v>8540182</v>
      </c>
      <c r="G28" s="341">
        <v>14961791</v>
      </c>
      <c r="H28" s="116">
        <v>1</v>
      </c>
      <c r="I28" s="116" t="s">
        <v>108</v>
      </c>
      <c r="J28" s="116" t="s">
        <v>842</v>
      </c>
      <c r="K28" s="311">
        <v>41426</v>
      </c>
      <c r="L28" s="311">
        <v>40210</v>
      </c>
      <c r="M28" s="116" t="s">
        <v>839</v>
      </c>
      <c r="N28" s="329">
        <v>115000</v>
      </c>
      <c r="O28" s="329">
        <v>107551.31</v>
      </c>
      <c r="P28" s="329">
        <v>89000</v>
      </c>
      <c r="Q28" s="311">
        <v>42135</v>
      </c>
      <c r="R28" s="329"/>
      <c r="S28" s="116">
        <v>390</v>
      </c>
      <c r="T28" s="311"/>
      <c r="U28" s="311">
        <v>41546</v>
      </c>
      <c r="V28" s="1">
        <v>639</v>
      </c>
      <c r="W28" s="1">
        <v>0</v>
      </c>
      <c r="X28" s="1">
        <v>0</v>
      </c>
      <c r="Y28" s="1">
        <v>0</v>
      </c>
      <c r="Z28" s="1">
        <v>0</v>
      </c>
      <c r="AA28" s="1">
        <v>120</v>
      </c>
      <c r="AB28" s="1">
        <v>0</v>
      </c>
      <c r="AC28" s="1">
        <v>0</v>
      </c>
      <c r="AD28" s="1">
        <v>0</v>
      </c>
      <c r="AE28" s="1">
        <v>0</v>
      </c>
      <c r="AF28" s="1">
        <v>0</v>
      </c>
      <c r="AG28" s="1">
        <v>0</v>
      </c>
      <c r="AH28" s="1">
        <v>0</v>
      </c>
      <c r="AI28" s="1">
        <v>0</v>
      </c>
      <c r="AJ28" s="1">
        <v>14</v>
      </c>
      <c r="AK28" s="1">
        <v>0</v>
      </c>
      <c r="AL28" s="1">
        <v>134</v>
      </c>
      <c r="AM28" s="1">
        <v>505</v>
      </c>
      <c r="AN28" s="1">
        <v>115</v>
      </c>
      <c r="AO28" s="314">
        <v>0.3</v>
      </c>
      <c r="AP28" s="329">
        <v>59.21</v>
      </c>
      <c r="AQ28" s="329">
        <v>84.58</v>
      </c>
      <c r="AR28" s="313">
        <v>-25.374999899999999</v>
      </c>
      <c r="AS28" s="116" t="s">
        <v>51</v>
      </c>
      <c r="AT28" s="116" t="s">
        <v>51</v>
      </c>
      <c r="AU28" s="116">
        <v>639</v>
      </c>
      <c r="AV28" s="116">
        <v>282</v>
      </c>
      <c r="AW28" s="313">
        <v>84.58</v>
      </c>
      <c r="AX28" s="313">
        <v>-25.37</v>
      </c>
      <c r="AY28" s="329" t="s">
        <v>51</v>
      </c>
      <c r="AZ28" s="216">
        <v>223</v>
      </c>
      <c r="BA28" s="1" t="s">
        <v>51</v>
      </c>
      <c r="BB28" s="217" t="s">
        <v>51</v>
      </c>
      <c r="BC28" s="218" t="s">
        <v>1004</v>
      </c>
      <c r="BD28" s="218" t="s">
        <v>74</v>
      </c>
      <c r="BE28" s="1" t="s">
        <v>51</v>
      </c>
      <c r="BF28" s="1" t="s">
        <v>51</v>
      </c>
    </row>
    <row r="29" spans="2:58" s="57" customFormat="1" ht="90">
      <c r="B29" s="311">
        <v>42185</v>
      </c>
      <c r="C29" s="116" t="s">
        <v>826</v>
      </c>
      <c r="D29" s="116" t="s">
        <v>837</v>
      </c>
      <c r="E29" s="116" t="s">
        <v>890</v>
      </c>
      <c r="F29" s="116">
        <v>8550707</v>
      </c>
      <c r="G29" s="341">
        <v>14965677</v>
      </c>
      <c r="H29" s="116">
        <v>1</v>
      </c>
      <c r="I29" s="116" t="s">
        <v>105</v>
      </c>
      <c r="J29" s="116" t="s">
        <v>842</v>
      </c>
      <c r="K29" s="311">
        <v>41426</v>
      </c>
      <c r="L29" s="311">
        <v>41518</v>
      </c>
      <c r="M29" s="116" t="s">
        <v>839</v>
      </c>
      <c r="N29" s="329">
        <v>177208</v>
      </c>
      <c r="O29" s="329">
        <v>170967.18</v>
      </c>
      <c r="P29" s="329">
        <v>160000</v>
      </c>
      <c r="Q29" s="311">
        <v>42120</v>
      </c>
      <c r="R29" s="329"/>
      <c r="S29" s="116">
        <v>330</v>
      </c>
      <c r="T29" s="311"/>
      <c r="U29" s="311">
        <v>41546</v>
      </c>
      <c r="V29" s="1">
        <v>639</v>
      </c>
      <c r="W29" s="1">
        <v>0</v>
      </c>
      <c r="X29" s="1">
        <v>0</v>
      </c>
      <c r="Y29" s="1">
        <v>0</v>
      </c>
      <c r="Z29" s="1">
        <v>125</v>
      </c>
      <c r="AA29" s="1">
        <v>0</v>
      </c>
      <c r="AB29" s="1">
        <v>0</v>
      </c>
      <c r="AC29" s="1">
        <v>0</v>
      </c>
      <c r="AD29" s="1">
        <v>0</v>
      </c>
      <c r="AE29" s="1">
        <v>0</v>
      </c>
      <c r="AF29" s="1">
        <v>0</v>
      </c>
      <c r="AG29" s="1">
        <v>0</v>
      </c>
      <c r="AH29" s="1">
        <v>47</v>
      </c>
      <c r="AI29" s="1">
        <v>0</v>
      </c>
      <c r="AJ29" s="1">
        <v>14</v>
      </c>
      <c r="AK29" s="1">
        <v>0</v>
      </c>
      <c r="AL29" s="1">
        <v>186</v>
      </c>
      <c r="AM29" s="1">
        <v>453</v>
      </c>
      <c r="AN29" s="1">
        <v>123</v>
      </c>
      <c r="AO29" s="314">
        <v>0.3</v>
      </c>
      <c r="AP29" s="329">
        <v>59.21</v>
      </c>
      <c r="AQ29" s="329">
        <v>84.58</v>
      </c>
      <c r="AR29" s="313">
        <v>-25.374999899999999</v>
      </c>
      <c r="AS29" s="116" t="s">
        <v>51</v>
      </c>
      <c r="AT29" s="116" t="s">
        <v>51</v>
      </c>
      <c r="AU29" s="116">
        <v>639</v>
      </c>
      <c r="AV29" s="116">
        <v>87</v>
      </c>
      <c r="AW29" s="313">
        <v>84.58</v>
      </c>
      <c r="AX29" s="313">
        <v>-25.37</v>
      </c>
      <c r="AY29" s="329" t="s">
        <v>51</v>
      </c>
      <c r="AZ29" s="216">
        <v>366</v>
      </c>
      <c r="BA29" s="1" t="s">
        <v>51</v>
      </c>
      <c r="BB29" s="217" t="s">
        <v>51</v>
      </c>
      <c r="BC29" s="218" t="s">
        <v>992</v>
      </c>
      <c r="BD29" s="218" t="s">
        <v>993</v>
      </c>
      <c r="BE29" s="1" t="s">
        <v>51</v>
      </c>
      <c r="BF29" s="1" t="s">
        <v>51</v>
      </c>
    </row>
    <row r="30" spans="2:58" s="57" customFormat="1" ht="45">
      <c r="B30" s="311">
        <v>42185</v>
      </c>
      <c r="C30" s="116" t="s">
        <v>825</v>
      </c>
      <c r="D30" s="116" t="s">
        <v>837</v>
      </c>
      <c r="E30" s="116" t="s">
        <v>918</v>
      </c>
      <c r="F30" s="116">
        <v>8576430</v>
      </c>
      <c r="G30" s="341">
        <v>15305121</v>
      </c>
      <c r="H30" s="116">
        <v>1</v>
      </c>
      <c r="I30" s="116" t="s">
        <v>105</v>
      </c>
      <c r="J30" s="116" t="s">
        <v>842</v>
      </c>
      <c r="K30" s="311">
        <v>41487</v>
      </c>
      <c r="L30" s="311">
        <v>41760</v>
      </c>
      <c r="M30" s="116" t="s">
        <v>839</v>
      </c>
      <c r="N30" s="329">
        <v>169471</v>
      </c>
      <c r="O30" s="329">
        <v>169153.55</v>
      </c>
      <c r="P30" s="329">
        <v>123000</v>
      </c>
      <c r="Q30" s="311">
        <v>41999</v>
      </c>
      <c r="R30" s="329">
        <v>104550</v>
      </c>
      <c r="S30" s="116">
        <v>330</v>
      </c>
      <c r="T30" s="311">
        <v>42038</v>
      </c>
      <c r="U30" s="311">
        <v>41760</v>
      </c>
      <c r="V30" s="1">
        <v>425</v>
      </c>
      <c r="W30" s="1">
        <v>0</v>
      </c>
      <c r="X30" s="1">
        <v>0</v>
      </c>
      <c r="Y30" s="1">
        <v>0</v>
      </c>
      <c r="Z30" s="1">
        <v>0</v>
      </c>
      <c r="AA30" s="1">
        <v>0</v>
      </c>
      <c r="AB30" s="1">
        <v>0</v>
      </c>
      <c r="AC30" s="1">
        <v>0</v>
      </c>
      <c r="AD30" s="1">
        <v>0</v>
      </c>
      <c r="AE30" s="1">
        <v>0</v>
      </c>
      <c r="AF30" s="1">
        <v>0</v>
      </c>
      <c r="AG30" s="1">
        <v>0</v>
      </c>
      <c r="AH30" s="1">
        <v>0</v>
      </c>
      <c r="AI30" s="1">
        <v>0</v>
      </c>
      <c r="AJ30" s="1">
        <v>14</v>
      </c>
      <c r="AK30" s="1">
        <v>0</v>
      </c>
      <c r="AL30" s="1">
        <v>14</v>
      </c>
      <c r="AM30" s="1">
        <v>411</v>
      </c>
      <c r="AN30" s="1">
        <v>81</v>
      </c>
      <c r="AO30" s="314">
        <v>0.3</v>
      </c>
      <c r="AP30" s="329">
        <v>59.21</v>
      </c>
      <c r="AQ30" s="329">
        <v>84.58</v>
      </c>
      <c r="AR30" s="313">
        <v>-25.374999899999999</v>
      </c>
      <c r="AS30" s="116" t="s">
        <v>51</v>
      </c>
      <c r="AT30" s="116" t="s">
        <v>51</v>
      </c>
      <c r="AU30" s="116">
        <v>278</v>
      </c>
      <c r="AV30" s="116">
        <v>264</v>
      </c>
      <c r="AW30" s="313">
        <v>84.58</v>
      </c>
      <c r="AX30" s="313">
        <v>-25.37</v>
      </c>
      <c r="AY30" s="329" t="s">
        <v>51</v>
      </c>
      <c r="AZ30" s="216">
        <v>147</v>
      </c>
      <c r="BA30" s="1" t="s">
        <v>51</v>
      </c>
      <c r="BB30" s="217" t="s">
        <v>51</v>
      </c>
      <c r="BC30" s="218" t="s">
        <v>963</v>
      </c>
      <c r="BD30" s="218" t="s">
        <v>74</v>
      </c>
      <c r="BE30" s="1" t="s">
        <v>51</v>
      </c>
      <c r="BF30" s="1" t="s">
        <v>51</v>
      </c>
    </row>
    <row r="31" spans="2:58" s="57" customFormat="1" ht="75">
      <c r="B31" s="311">
        <v>42185</v>
      </c>
      <c r="C31" s="116" t="s">
        <v>825</v>
      </c>
      <c r="D31" s="116" t="s">
        <v>837</v>
      </c>
      <c r="E31" s="116" t="s">
        <v>898</v>
      </c>
      <c r="F31" s="116">
        <v>8574846</v>
      </c>
      <c r="G31" s="341">
        <v>15221070</v>
      </c>
      <c r="H31" s="116">
        <v>1</v>
      </c>
      <c r="I31" s="116" t="s">
        <v>112</v>
      </c>
      <c r="J31" s="116" t="s">
        <v>842</v>
      </c>
      <c r="K31" s="311">
        <v>41487</v>
      </c>
      <c r="L31" s="311">
        <v>41091</v>
      </c>
      <c r="M31" s="116" t="s">
        <v>839</v>
      </c>
      <c r="N31" s="329">
        <v>148480</v>
      </c>
      <c r="O31" s="329">
        <v>156275.01999999999</v>
      </c>
      <c r="P31" s="329">
        <v>175000</v>
      </c>
      <c r="Q31" s="311">
        <v>41969</v>
      </c>
      <c r="R31" s="329"/>
      <c r="S31" s="116">
        <v>390</v>
      </c>
      <c r="T31" s="311"/>
      <c r="U31" s="311">
        <v>41607</v>
      </c>
      <c r="V31" s="1">
        <v>578</v>
      </c>
      <c r="W31" s="1">
        <v>80</v>
      </c>
      <c r="X31" s="1">
        <v>0</v>
      </c>
      <c r="Y31" s="1">
        <v>0</v>
      </c>
      <c r="Z31" s="1">
        <v>0</v>
      </c>
      <c r="AA31" s="1">
        <v>0</v>
      </c>
      <c r="AB31" s="1">
        <v>0</v>
      </c>
      <c r="AC31" s="1">
        <v>0</v>
      </c>
      <c r="AD31" s="1">
        <v>0</v>
      </c>
      <c r="AE31" s="1">
        <v>0</v>
      </c>
      <c r="AF31" s="1">
        <v>0</v>
      </c>
      <c r="AG31" s="1">
        <v>0</v>
      </c>
      <c r="AH31" s="1">
        <v>0</v>
      </c>
      <c r="AI31" s="1">
        <v>0</v>
      </c>
      <c r="AJ31" s="1">
        <v>14</v>
      </c>
      <c r="AK31" s="1">
        <v>0</v>
      </c>
      <c r="AL31" s="1">
        <v>94</v>
      </c>
      <c r="AM31" s="1">
        <v>484</v>
      </c>
      <c r="AN31" s="1">
        <v>94</v>
      </c>
      <c r="AO31" s="314">
        <v>0.3</v>
      </c>
      <c r="AP31" s="329">
        <v>59.21</v>
      </c>
      <c r="AQ31" s="329">
        <v>84.58</v>
      </c>
      <c r="AR31" s="313">
        <v>-25.374999899999999</v>
      </c>
      <c r="AS31" s="116" t="s">
        <v>51</v>
      </c>
      <c r="AT31" s="116" t="s">
        <v>51</v>
      </c>
      <c r="AU31" s="116">
        <v>578</v>
      </c>
      <c r="AV31" s="116">
        <v>297</v>
      </c>
      <c r="AW31" s="313">
        <v>84.58</v>
      </c>
      <c r="AX31" s="313">
        <v>-25.37</v>
      </c>
      <c r="AY31" s="329" t="s">
        <v>51</v>
      </c>
      <c r="AZ31" s="216">
        <v>187</v>
      </c>
      <c r="BA31" s="1" t="s">
        <v>51</v>
      </c>
      <c r="BB31" s="217" t="s">
        <v>51</v>
      </c>
      <c r="BC31" s="218" t="s">
        <v>1005</v>
      </c>
      <c r="BD31" s="218" t="s">
        <v>74</v>
      </c>
      <c r="BE31" s="1" t="s">
        <v>51</v>
      </c>
      <c r="BF31" s="1" t="s">
        <v>51</v>
      </c>
    </row>
    <row r="32" spans="2:58" s="57" customFormat="1" ht="60">
      <c r="B32" s="311">
        <v>42185</v>
      </c>
      <c r="C32" s="116" t="s">
        <v>840</v>
      </c>
      <c r="D32" s="116" t="s">
        <v>837</v>
      </c>
      <c r="E32" s="116" t="s">
        <v>848</v>
      </c>
      <c r="F32" s="116">
        <v>8527813</v>
      </c>
      <c r="G32" s="341">
        <v>14829014</v>
      </c>
      <c r="H32" s="116">
        <v>1</v>
      </c>
      <c r="I32" s="116" t="s">
        <v>132</v>
      </c>
      <c r="J32" s="116" t="s">
        <v>842</v>
      </c>
      <c r="K32" s="311">
        <v>41426</v>
      </c>
      <c r="L32" s="311">
        <v>39753</v>
      </c>
      <c r="M32" s="116" t="s">
        <v>839</v>
      </c>
      <c r="N32" s="329">
        <v>251710</v>
      </c>
      <c r="O32" s="329">
        <v>250706.03</v>
      </c>
      <c r="P32" s="329">
        <v>129000</v>
      </c>
      <c r="Q32" s="311">
        <v>42107</v>
      </c>
      <c r="R32" s="329"/>
      <c r="S32" s="116">
        <v>440</v>
      </c>
      <c r="T32" s="311"/>
      <c r="U32" s="311">
        <v>41546</v>
      </c>
      <c r="V32" s="1">
        <v>639</v>
      </c>
      <c r="W32" s="1">
        <v>80</v>
      </c>
      <c r="X32" s="1">
        <v>0</v>
      </c>
      <c r="Y32" s="1">
        <v>0</v>
      </c>
      <c r="Z32" s="1">
        <v>0</v>
      </c>
      <c r="AA32" s="1">
        <v>0</v>
      </c>
      <c r="AB32" s="1">
        <v>0</v>
      </c>
      <c r="AC32" s="1">
        <v>0</v>
      </c>
      <c r="AD32" s="1">
        <v>0</v>
      </c>
      <c r="AE32" s="1">
        <v>0</v>
      </c>
      <c r="AF32" s="1">
        <v>0</v>
      </c>
      <c r="AG32" s="1">
        <v>0</v>
      </c>
      <c r="AH32" s="1">
        <v>69</v>
      </c>
      <c r="AI32" s="1">
        <v>0</v>
      </c>
      <c r="AJ32" s="1">
        <v>31</v>
      </c>
      <c r="AK32" s="1">
        <v>0</v>
      </c>
      <c r="AL32" s="1">
        <v>180</v>
      </c>
      <c r="AM32" s="1">
        <v>459</v>
      </c>
      <c r="AN32" s="1">
        <v>19</v>
      </c>
      <c r="AO32" s="314">
        <v>0.3</v>
      </c>
      <c r="AP32" s="329">
        <v>59.21</v>
      </c>
      <c r="AQ32" s="329">
        <v>84.58</v>
      </c>
      <c r="AR32" s="313">
        <v>-25.374999899999999</v>
      </c>
      <c r="AS32" s="116" t="s">
        <v>51</v>
      </c>
      <c r="AT32" s="116" t="s">
        <v>51</v>
      </c>
      <c r="AU32" s="116">
        <v>639</v>
      </c>
      <c r="AV32" s="116">
        <v>420</v>
      </c>
      <c r="AW32" s="313">
        <v>84.58</v>
      </c>
      <c r="AX32" s="313">
        <v>-25.37</v>
      </c>
      <c r="AY32" s="329" t="s">
        <v>51</v>
      </c>
      <c r="AZ32" s="216">
        <v>39</v>
      </c>
      <c r="BA32" s="1" t="s">
        <v>51</v>
      </c>
      <c r="BB32" s="217" t="s">
        <v>51</v>
      </c>
      <c r="BC32" s="218" t="s">
        <v>966</v>
      </c>
      <c r="BD32" s="218" t="s">
        <v>74</v>
      </c>
      <c r="BE32" s="1" t="s">
        <v>51</v>
      </c>
      <c r="BF32" s="1" t="s">
        <v>51</v>
      </c>
    </row>
    <row r="33" spans="2:58" s="57" customFormat="1" ht="75">
      <c r="B33" s="311">
        <v>42185</v>
      </c>
      <c r="C33" s="116" t="s">
        <v>826</v>
      </c>
      <c r="D33" s="116" t="s">
        <v>837</v>
      </c>
      <c r="E33" s="116" t="s">
        <v>885</v>
      </c>
      <c r="F33" s="116">
        <v>8544192</v>
      </c>
      <c r="G33" s="341">
        <v>15026917</v>
      </c>
      <c r="H33" s="116">
        <v>1</v>
      </c>
      <c r="I33" s="116" t="s">
        <v>97</v>
      </c>
      <c r="J33" s="116" t="s">
        <v>842</v>
      </c>
      <c r="K33" s="311">
        <v>41426</v>
      </c>
      <c r="L33" s="311">
        <v>39692</v>
      </c>
      <c r="M33" s="116" t="s">
        <v>839</v>
      </c>
      <c r="N33" s="329">
        <v>390000</v>
      </c>
      <c r="O33" s="329">
        <v>387066.93</v>
      </c>
      <c r="P33" s="329">
        <v>434000</v>
      </c>
      <c r="Q33" s="311">
        <v>42089</v>
      </c>
      <c r="R33" s="329"/>
      <c r="S33" s="116">
        <v>510</v>
      </c>
      <c r="T33" s="311"/>
      <c r="U33" s="311">
        <v>41546</v>
      </c>
      <c r="V33" s="1">
        <v>639</v>
      </c>
      <c r="W33" s="1">
        <v>0</v>
      </c>
      <c r="X33" s="1">
        <v>0</v>
      </c>
      <c r="Y33" s="1">
        <v>0</v>
      </c>
      <c r="Z33" s="1">
        <v>0</v>
      </c>
      <c r="AA33" s="1">
        <v>0</v>
      </c>
      <c r="AB33" s="1">
        <v>0</v>
      </c>
      <c r="AC33" s="1">
        <v>90</v>
      </c>
      <c r="AD33" s="1">
        <v>0</v>
      </c>
      <c r="AE33" s="1">
        <v>0</v>
      </c>
      <c r="AF33" s="1">
        <v>0</v>
      </c>
      <c r="AG33" s="1">
        <v>0</v>
      </c>
      <c r="AH33" s="1">
        <v>0</v>
      </c>
      <c r="AI33" s="1">
        <v>0</v>
      </c>
      <c r="AJ33" s="1">
        <v>0</v>
      </c>
      <c r="AK33" s="1">
        <v>0</v>
      </c>
      <c r="AL33" s="1">
        <v>90</v>
      </c>
      <c r="AM33" s="1">
        <v>549</v>
      </c>
      <c r="AN33" s="1">
        <v>39</v>
      </c>
      <c r="AO33" s="314">
        <v>0.3</v>
      </c>
      <c r="AP33" s="329">
        <v>59.21</v>
      </c>
      <c r="AQ33" s="329">
        <v>84.58</v>
      </c>
      <c r="AR33" s="313">
        <v>-25.374999899999999</v>
      </c>
      <c r="AS33" s="116" t="s">
        <v>51</v>
      </c>
      <c r="AT33" s="116" t="s">
        <v>51</v>
      </c>
      <c r="AU33" s="116">
        <v>639</v>
      </c>
      <c r="AV33" s="116">
        <v>477</v>
      </c>
      <c r="AW33" s="313">
        <v>84.58</v>
      </c>
      <c r="AX33" s="313">
        <v>-25.37</v>
      </c>
      <c r="AY33" s="329" t="s">
        <v>51</v>
      </c>
      <c r="AZ33" s="216">
        <v>72</v>
      </c>
      <c r="BA33" s="1" t="s">
        <v>51</v>
      </c>
      <c r="BB33" s="217" t="s">
        <v>51</v>
      </c>
      <c r="BC33" s="218" t="s">
        <v>1011</v>
      </c>
      <c r="BD33" s="218" t="s">
        <v>1012</v>
      </c>
      <c r="BE33" s="1" t="s">
        <v>51</v>
      </c>
      <c r="BF33" s="1" t="s">
        <v>51</v>
      </c>
    </row>
    <row r="34" spans="2:58" s="57" customFormat="1" ht="45">
      <c r="B34" s="311">
        <v>42185</v>
      </c>
      <c r="C34" s="116" t="s">
        <v>823</v>
      </c>
      <c r="D34" s="116" t="s">
        <v>837</v>
      </c>
      <c r="E34" s="116" t="s">
        <v>900</v>
      </c>
      <c r="F34" s="116">
        <v>8522160</v>
      </c>
      <c r="G34" s="341">
        <v>15191158</v>
      </c>
      <c r="H34" s="116">
        <v>1</v>
      </c>
      <c r="I34" s="116" t="s">
        <v>107</v>
      </c>
      <c r="J34" s="116" t="s">
        <v>842</v>
      </c>
      <c r="K34" s="311">
        <v>41487</v>
      </c>
      <c r="L34" s="311">
        <v>40969</v>
      </c>
      <c r="M34" s="116" t="s">
        <v>839</v>
      </c>
      <c r="N34" s="329">
        <v>94400</v>
      </c>
      <c r="O34" s="329">
        <v>94358.84</v>
      </c>
      <c r="P34" s="329">
        <v>59500</v>
      </c>
      <c r="Q34" s="311">
        <v>42067</v>
      </c>
      <c r="R34" s="329">
        <v>47600</v>
      </c>
      <c r="S34" s="116">
        <v>450</v>
      </c>
      <c r="T34" s="311">
        <v>42083</v>
      </c>
      <c r="U34" s="311">
        <v>41607</v>
      </c>
      <c r="V34" s="1">
        <v>578</v>
      </c>
      <c r="W34" s="1">
        <v>0</v>
      </c>
      <c r="X34" s="1">
        <v>0</v>
      </c>
      <c r="Y34" s="1">
        <v>0</v>
      </c>
      <c r="Z34" s="1">
        <v>0</v>
      </c>
      <c r="AA34" s="1">
        <v>0</v>
      </c>
      <c r="AB34" s="1">
        <v>0</v>
      </c>
      <c r="AC34" s="1">
        <v>0</v>
      </c>
      <c r="AD34" s="1">
        <v>0</v>
      </c>
      <c r="AE34" s="1">
        <v>0</v>
      </c>
      <c r="AF34" s="1">
        <v>0</v>
      </c>
      <c r="AG34" s="1">
        <v>0</v>
      </c>
      <c r="AH34" s="1">
        <v>0</v>
      </c>
      <c r="AI34" s="1">
        <v>0</v>
      </c>
      <c r="AJ34" s="1">
        <v>59</v>
      </c>
      <c r="AK34" s="1">
        <v>0</v>
      </c>
      <c r="AL34" s="1">
        <v>59</v>
      </c>
      <c r="AM34" s="1">
        <v>519</v>
      </c>
      <c r="AN34" s="1">
        <v>69</v>
      </c>
      <c r="AO34" s="314">
        <v>0.3</v>
      </c>
      <c r="AP34" s="329">
        <v>59.21</v>
      </c>
      <c r="AQ34" s="329">
        <v>84.58</v>
      </c>
      <c r="AR34" s="313">
        <v>-25.374999899999999</v>
      </c>
      <c r="AS34" s="116" t="s">
        <v>51</v>
      </c>
      <c r="AT34" s="116" t="s">
        <v>51</v>
      </c>
      <c r="AU34" s="116">
        <v>476</v>
      </c>
      <c r="AV34" s="116">
        <v>417</v>
      </c>
      <c r="AW34" s="313">
        <v>84.58</v>
      </c>
      <c r="AX34" s="313">
        <v>-25.37</v>
      </c>
      <c r="AY34" s="329" t="s">
        <v>51</v>
      </c>
      <c r="AZ34" s="216">
        <v>102</v>
      </c>
      <c r="BA34" s="1" t="s">
        <v>51</v>
      </c>
      <c r="BB34" s="217" t="s">
        <v>51</v>
      </c>
      <c r="BC34" s="218" t="s">
        <v>963</v>
      </c>
      <c r="BD34" s="218" t="s">
        <v>74</v>
      </c>
      <c r="BE34" s="1" t="s">
        <v>51</v>
      </c>
      <c r="BF34" s="1" t="s">
        <v>51</v>
      </c>
    </row>
    <row r="35" spans="2:58" s="57" customFormat="1" ht="45">
      <c r="B35" s="311">
        <v>42185</v>
      </c>
      <c r="C35" s="116" t="s">
        <v>826</v>
      </c>
      <c r="D35" s="116" t="s">
        <v>837</v>
      </c>
      <c r="E35" s="116" t="s">
        <v>906</v>
      </c>
      <c r="F35" s="116">
        <v>8568182</v>
      </c>
      <c r="G35" s="341">
        <v>14893630</v>
      </c>
      <c r="H35" s="116">
        <v>1</v>
      </c>
      <c r="I35" s="116" t="s">
        <v>131</v>
      </c>
      <c r="J35" s="116" t="s">
        <v>842</v>
      </c>
      <c r="K35" s="311">
        <v>41426</v>
      </c>
      <c r="L35" s="311">
        <v>40940</v>
      </c>
      <c r="M35" s="116" t="s">
        <v>839</v>
      </c>
      <c r="N35" s="329">
        <v>207000</v>
      </c>
      <c r="O35" s="329">
        <v>196759.56</v>
      </c>
      <c r="P35" s="329">
        <v>165000</v>
      </c>
      <c r="Q35" s="311">
        <v>42006</v>
      </c>
      <c r="R35" s="329"/>
      <c r="S35" s="116">
        <v>300</v>
      </c>
      <c r="T35" s="311"/>
      <c r="U35" s="311">
        <v>41546</v>
      </c>
      <c r="V35" s="1">
        <v>639</v>
      </c>
      <c r="W35" s="1">
        <v>0</v>
      </c>
      <c r="X35" s="1">
        <v>0</v>
      </c>
      <c r="Y35" s="1">
        <v>0</v>
      </c>
      <c r="Z35" s="1">
        <v>0</v>
      </c>
      <c r="AA35" s="1">
        <v>0</v>
      </c>
      <c r="AB35" s="1">
        <v>0</v>
      </c>
      <c r="AC35" s="1">
        <v>36</v>
      </c>
      <c r="AD35" s="1">
        <v>0</v>
      </c>
      <c r="AE35" s="1">
        <v>0</v>
      </c>
      <c r="AF35" s="1">
        <v>0</v>
      </c>
      <c r="AG35" s="1">
        <v>0</v>
      </c>
      <c r="AH35" s="1">
        <v>0</v>
      </c>
      <c r="AI35" s="1">
        <v>21</v>
      </c>
      <c r="AJ35" s="1">
        <v>154</v>
      </c>
      <c r="AK35" s="1">
        <v>0</v>
      </c>
      <c r="AL35" s="1">
        <v>211</v>
      </c>
      <c r="AM35" s="1">
        <v>428</v>
      </c>
      <c r="AN35" s="1">
        <v>128</v>
      </c>
      <c r="AO35" s="314">
        <v>0.3</v>
      </c>
      <c r="AP35" s="329">
        <v>59.21</v>
      </c>
      <c r="AQ35" s="329">
        <v>84.58</v>
      </c>
      <c r="AR35" s="313">
        <v>-25.374999899999999</v>
      </c>
      <c r="AS35" s="116" t="s">
        <v>51</v>
      </c>
      <c r="AT35" s="116" t="s">
        <v>51</v>
      </c>
      <c r="AU35" s="116">
        <v>639</v>
      </c>
      <c r="AV35" s="116">
        <v>240</v>
      </c>
      <c r="AW35" s="313">
        <v>84.58</v>
      </c>
      <c r="AX35" s="313">
        <v>-25.37</v>
      </c>
      <c r="AY35" s="329" t="s">
        <v>51</v>
      </c>
      <c r="AZ35" s="216">
        <v>188</v>
      </c>
      <c r="BA35" s="1" t="s">
        <v>51</v>
      </c>
      <c r="BB35" s="217" t="s">
        <v>51</v>
      </c>
      <c r="BC35" s="218" t="s">
        <v>994</v>
      </c>
      <c r="BD35" s="218" t="s">
        <v>995</v>
      </c>
      <c r="BE35" s="1" t="s">
        <v>51</v>
      </c>
      <c r="BF35" s="1" t="s">
        <v>51</v>
      </c>
    </row>
    <row r="36" spans="2:58" s="57" customFormat="1" ht="105">
      <c r="B36" s="311">
        <v>42185</v>
      </c>
      <c r="C36" s="116" t="s">
        <v>826</v>
      </c>
      <c r="D36" s="116" t="s">
        <v>837</v>
      </c>
      <c r="E36" s="116" t="s">
        <v>921</v>
      </c>
      <c r="F36" s="116">
        <v>8558610</v>
      </c>
      <c r="G36" s="341">
        <v>15270135</v>
      </c>
      <c r="H36" s="116">
        <v>1</v>
      </c>
      <c r="I36" s="116" t="s">
        <v>108</v>
      </c>
      <c r="J36" s="116" t="s">
        <v>842</v>
      </c>
      <c r="K36" s="311">
        <v>41487</v>
      </c>
      <c r="L36" s="311">
        <v>41487</v>
      </c>
      <c r="M36" s="116" t="s">
        <v>839</v>
      </c>
      <c r="N36" s="329">
        <v>76960</v>
      </c>
      <c r="O36" s="329">
        <v>69672.240000000005</v>
      </c>
      <c r="P36" s="329">
        <v>115000</v>
      </c>
      <c r="Q36" s="311">
        <v>42121</v>
      </c>
      <c r="R36" s="329"/>
      <c r="S36" s="116">
        <v>390</v>
      </c>
      <c r="T36" s="311"/>
      <c r="U36" s="311">
        <v>41607</v>
      </c>
      <c r="V36" s="1">
        <v>578</v>
      </c>
      <c r="W36" s="1">
        <v>171</v>
      </c>
      <c r="X36" s="1">
        <v>0</v>
      </c>
      <c r="Y36" s="1">
        <v>0</v>
      </c>
      <c r="Z36" s="1">
        <v>0</v>
      </c>
      <c r="AA36" s="1">
        <v>0</v>
      </c>
      <c r="AB36" s="1">
        <v>0</v>
      </c>
      <c r="AC36" s="1">
        <v>0</v>
      </c>
      <c r="AD36" s="1">
        <v>0</v>
      </c>
      <c r="AE36" s="1">
        <v>0</v>
      </c>
      <c r="AF36" s="1">
        <v>0</v>
      </c>
      <c r="AG36" s="1">
        <v>0</v>
      </c>
      <c r="AH36" s="1">
        <v>0</v>
      </c>
      <c r="AI36" s="1">
        <v>0</v>
      </c>
      <c r="AJ36" s="1">
        <v>0</v>
      </c>
      <c r="AK36" s="1">
        <v>0</v>
      </c>
      <c r="AL36" s="1">
        <v>171</v>
      </c>
      <c r="AM36" s="1">
        <v>407</v>
      </c>
      <c r="AN36" s="1">
        <v>17</v>
      </c>
      <c r="AO36" s="314">
        <v>0.3</v>
      </c>
      <c r="AP36" s="329">
        <v>59.21</v>
      </c>
      <c r="AQ36" s="329">
        <v>84.58</v>
      </c>
      <c r="AR36" s="313">
        <v>-25.374999899999999</v>
      </c>
      <c r="AS36" s="116" t="s">
        <v>51</v>
      </c>
      <c r="AT36" s="116" t="s">
        <v>51</v>
      </c>
      <c r="AU36" s="116">
        <v>578</v>
      </c>
      <c r="AV36" s="116">
        <v>99</v>
      </c>
      <c r="AW36" s="313">
        <v>84.58</v>
      </c>
      <c r="AX36" s="313">
        <v>-25.37</v>
      </c>
      <c r="AY36" s="329" t="s">
        <v>51</v>
      </c>
      <c r="AZ36" s="216">
        <v>308</v>
      </c>
      <c r="BA36" s="1" t="s">
        <v>51</v>
      </c>
      <c r="BB36" s="217" t="s">
        <v>51</v>
      </c>
      <c r="BC36" s="218" t="s">
        <v>1029</v>
      </c>
      <c r="BD36" s="218" t="s">
        <v>1030</v>
      </c>
      <c r="BE36" s="1" t="s">
        <v>51</v>
      </c>
      <c r="BF36" s="1" t="s">
        <v>51</v>
      </c>
    </row>
    <row r="37" spans="2:58" s="57" customFormat="1" ht="60">
      <c r="B37" s="311">
        <v>42185</v>
      </c>
      <c r="C37" s="116" t="s">
        <v>826</v>
      </c>
      <c r="D37" s="116" t="s">
        <v>837</v>
      </c>
      <c r="E37" s="116" t="s">
        <v>883</v>
      </c>
      <c r="F37" s="116">
        <v>8564659</v>
      </c>
      <c r="G37" s="341">
        <v>15068422</v>
      </c>
      <c r="H37" s="116">
        <v>1</v>
      </c>
      <c r="I37" s="116" t="s">
        <v>132</v>
      </c>
      <c r="J37" s="116" t="s">
        <v>842</v>
      </c>
      <c r="K37" s="311">
        <v>41426</v>
      </c>
      <c r="L37" s="311">
        <v>40544</v>
      </c>
      <c r="M37" s="116" t="s">
        <v>839</v>
      </c>
      <c r="N37" s="329">
        <v>280000</v>
      </c>
      <c r="O37" s="329">
        <v>303967.21999999997</v>
      </c>
      <c r="P37" s="329">
        <v>280000</v>
      </c>
      <c r="Q37" s="311">
        <v>42019</v>
      </c>
      <c r="R37" s="329"/>
      <c r="S37" s="116">
        <v>440</v>
      </c>
      <c r="T37" s="311"/>
      <c r="U37" s="311">
        <v>41546</v>
      </c>
      <c r="V37" s="1">
        <v>639</v>
      </c>
      <c r="W37" s="1">
        <v>0</v>
      </c>
      <c r="X37" s="1">
        <v>0</v>
      </c>
      <c r="Y37" s="1">
        <v>0</v>
      </c>
      <c r="Z37" s="1">
        <v>0</v>
      </c>
      <c r="AA37" s="1">
        <v>0</v>
      </c>
      <c r="AB37" s="1">
        <v>0</v>
      </c>
      <c r="AC37" s="1">
        <v>0</v>
      </c>
      <c r="AD37" s="1">
        <v>0</v>
      </c>
      <c r="AE37" s="1">
        <v>0</v>
      </c>
      <c r="AF37" s="1">
        <v>120</v>
      </c>
      <c r="AG37" s="1">
        <v>0</v>
      </c>
      <c r="AH37" s="1">
        <v>69</v>
      </c>
      <c r="AI37" s="1">
        <v>0</v>
      </c>
      <c r="AJ37" s="1">
        <v>8</v>
      </c>
      <c r="AK37" s="1">
        <v>0</v>
      </c>
      <c r="AL37" s="1">
        <v>197</v>
      </c>
      <c r="AM37" s="1">
        <v>442</v>
      </c>
      <c r="AN37" s="1">
        <v>2</v>
      </c>
      <c r="AO37" s="314">
        <v>0.3</v>
      </c>
      <c r="AP37" s="329">
        <v>59.21</v>
      </c>
      <c r="AQ37" s="329">
        <v>84.58</v>
      </c>
      <c r="AR37" s="313">
        <v>-25.374999899999999</v>
      </c>
      <c r="AS37" s="116" t="s">
        <v>51</v>
      </c>
      <c r="AT37" s="116" t="s">
        <v>51</v>
      </c>
      <c r="AU37" s="116">
        <v>639</v>
      </c>
      <c r="AV37" s="116">
        <v>421</v>
      </c>
      <c r="AW37" s="313">
        <v>84.58</v>
      </c>
      <c r="AX37" s="313">
        <v>-25.37</v>
      </c>
      <c r="AY37" s="329" t="s">
        <v>51</v>
      </c>
      <c r="AZ37" s="216">
        <v>21</v>
      </c>
      <c r="BA37" s="1" t="s">
        <v>51</v>
      </c>
      <c r="BB37" s="217" t="s">
        <v>51</v>
      </c>
      <c r="BC37" s="218" t="s">
        <v>966</v>
      </c>
      <c r="BD37" s="218" t="s">
        <v>74</v>
      </c>
      <c r="BE37" s="1" t="s">
        <v>51</v>
      </c>
      <c r="BF37" s="1" t="s">
        <v>51</v>
      </c>
    </row>
    <row r="38" spans="2:58" s="57" customFormat="1" ht="60">
      <c r="B38" s="311">
        <v>42185</v>
      </c>
      <c r="C38" s="116" t="s">
        <v>826</v>
      </c>
      <c r="D38" s="116" t="s">
        <v>837</v>
      </c>
      <c r="E38" s="116" t="s">
        <v>868</v>
      </c>
      <c r="F38" s="116">
        <v>8545595</v>
      </c>
      <c r="G38" s="341">
        <v>15000060</v>
      </c>
      <c r="H38" s="116">
        <v>1</v>
      </c>
      <c r="I38" s="116" t="s">
        <v>133</v>
      </c>
      <c r="J38" s="116" t="s">
        <v>842</v>
      </c>
      <c r="K38" s="311">
        <v>41426</v>
      </c>
      <c r="L38" s="311">
        <v>39873</v>
      </c>
      <c r="M38" s="116" t="s">
        <v>839</v>
      </c>
      <c r="N38" s="329">
        <v>168000</v>
      </c>
      <c r="O38" s="329">
        <v>168000</v>
      </c>
      <c r="P38" s="329">
        <v>220000</v>
      </c>
      <c r="Q38" s="311">
        <v>42089</v>
      </c>
      <c r="R38" s="329"/>
      <c r="S38" s="116">
        <v>300</v>
      </c>
      <c r="T38" s="311"/>
      <c r="U38" s="311">
        <v>41546</v>
      </c>
      <c r="V38" s="1">
        <v>639</v>
      </c>
      <c r="W38" s="1">
        <v>80</v>
      </c>
      <c r="X38" s="1">
        <v>0</v>
      </c>
      <c r="Y38" s="1">
        <v>0</v>
      </c>
      <c r="Z38" s="1">
        <v>0</v>
      </c>
      <c r="AA38" s="1">
        <v>0</v>
      </c>
      <c r="AB38" s="1">
        <v>0</v>
      </c>
      <c r="AC38" s="1">
        <v>0</v>
      </c>
      <c r="AD38" s="1">
        <v>0</v>
      </c>
      <c r="AE38" s="1">
        <v>0</v>
      </c>
      <c r="AF38" s="1">
        <v>0</v>
      </c>
      <c r="AG38" s="1">
        <v>0</v>
      </c>
      <c r="AH38" s="1">
        <v>132</v>
      </c>
      <c r="AI38" s="1">
        <v>0</v>
      </c>
      <c r="AJ38" s="1">
        <v>14</v>
      </c>
      <c r="AK38" s="1">
        <v>0</v>
      </c>
      <c r="AL38" s="1">
        <v>226</v>
      </c>
      <c r="AM38" s="1">
        <v>413</v>
      </c>
      <c r="AN38" s="1">
        <v>113</v>
      </c>
      <c r="AO38" s="314">
        <v>0.3</v>
      </c>
      <c r="AP38" s="329">
        <v>59.21</v>
      </c>
      <c r="AQ38" s="329">
        <v>84.58</v>
      </c>
      <c r="AR38" s="313">
        <v>-25.374999899999999</v>
      </c>
      <c r="AS38" s="116" t="s">
        <v>51</v>
      </c>
      <c r="AT38" s="116" t="s">
        <v>51</v>
      </c>
      <c r="AU38" s="116">
        <v>639</v>
      </c>
      <c r="AV38" s="116">
        <v>389</v>
      </c>
      <c r="AW38" s="313">
        <v>84.58</v>
      </c>
      <c r="AX38" s="313">
        <v>-25.37</v>
      </c>
      <c r="AY38" s="329" t="s">
        <v>51</v>
      </c>
      <c r="AZ38" s="216">
        <v>24</v>
      </c>
      <c r="BA38" s="1" t="s">
        <v>51</v>
      </c>
      <c r="BB38" s="217" t="s">
        <v>51</v>
      </c>
      <c r="BC38" s="218" t="s">
        <v>966</v>
      </c>
      <c r="BD38" s="218" t="s">
        <v>74</v>
      </c>
      <c r="BE38" s="1" t="s">
        <v>51</v>
      </c>
      <c r="BF38" s="1" t="s">
        <v>51</v>
      </c>
    </row>
    <row r="39" spans="2:58" s="57" customFormat="1" ht="90">
      <c r="B39" s="311">
        <v>42185</v>
      </c>
      <c r="C39" s="116" t="s">
        <v>826</v>
      </c>
      <c r="D39" s="116" t="s">
        <v>837</v>
      </c>
      <c r="E39" s="116" t="s">
        <v>893</v>
      </c>
      <c r="F39" s="116">
        <v>8544381</v>
      </c>
      <c r="G39" s="341">
        <v>14839096</v>
      </c>
      <c r="H39" s="116">
        <v>1</v>
      </c>
      <c r="I39" s="116" t="s">
        <v>120</v>
      </c>
      <c r="J39" s="116" t="s">
        <v>842</v>
      </c>
      <c r="K39" s="311">
        <v>41426</v>
      </c>
      <c r="L39" s="311">
        <v>40817</v>
      </c>
      <c r="M39" s="116" t="s">
        <v>839</v>
      </c>
      <c r="N39" s="329">
        <v>88800</v>
      </c>
      <c r="O39" s="329">
        <v>84390.7</v>
      </c>
      <c r="P39" s="329">
        <v>72000</v>
      </c>
      <c r="Q39" s="311">
        <v>42076</v>
      </c>
      <c r="R39" s="329"/>
      <c r="S39" s="116">
        <v>390</v>
      </c>
      <c r="T39" s="311"/>
      <c r="U39" s="311">
        <v>41546</v>
      </c>
      <c r="V39" s="1">
        <v>639</v>
      </c>
      <c r="W39" s="1">
        <v>0</v>
      </c>
      <c r="X39" s="1">
        <v>0</v>
      </c>
      <c r="Y39" s="1">
        <v>0</v>
      </c>
      <c r="Z39" s="1">
        <v>125</v>
      </c>
      <c r="AA39" s="1">
        <v>0</v>
      </c>
      <c r="AB39" s="1">
        <v>0</v>
      </c>
      <c r="AC39" s="1">
        <v>0</v>
      </c>
      <c r="AD39" s="1">
        <v>0</v>
      </c>
      <c r="AE39" s="1">
        <v>0</v>
      </c>
      <c r="AF39" s="1">
        <v>0</v>
      </c>
      <c r="AG39" s="1">
        <v>0</v>
      </c>
      <c r="AH39" s="1">
        <v>30</v>
      </c>
      <c r="AI39" s="1">
        <v>0</v>
      </c>
      <c r="AJ39" s="1">
        <v>14</v>
      </c>
      <c r="AK39" s="1">
        <v>0</v>
      </c>
      <c r="AL39" s="1">
        <v>169</v>
      </c>
      <c r="AM39" s="1">
        <v>470</v>
      </c>
      <c r="AN39" s="1">
        <v>80</v>
      </c>
      <c r="AO39" s="314">
        <v>0.3</v>
      </c>
      <c r="AP39" s="329">
        <v>59.21</v>
      </c>
      <c r="AQ39" s="329">
        <v>84.58</v>
      </c>
      <c r="AR39" s="313">
        <v>-25.374999899999999</v>
      </c>
      <c r="AS39" s="116" t="s">
        <v>51</v>
      </c>
      <c r="AT39" s="116" t="s">
        <v>51</v>
      </c>
      <c r="AU39" s="116">
        <v>639</v>
      </c>
      <c r="AV39" s="116">
        <v>80</v>
      </c>
      <c r="AW39" s="313">
        <v>84.58</v>
      </c>
      <c r="AX39" s="313">
        <v>-25.37</v>
      </c>
      <c r="AY39" s="329" t="s">
        <v>51</v>
      </c>
      <c r="AZ39" s="216">
        <v>390</v>
      </c>
      <c r="BA39" s="1" t="s">
        <v>51</v>
      </c>
      <c r="BB39" s="217" t="s">
        <v>51</v>
      </c>
      <c r="BC39" s="218" t="s">
        <v>1017</v>
      </c>
      <c r="BD39" s="218" t="s">
        <v>1018</v>
      </c>
      <c r="BE39" s="1" t="s">
        <v>51</v>
      </c>
      <c r="BF39" s="1" t="s">
        <v>51</v>
      </c>
    </row>
    <row r="40" spans="2:58" s="57" customFormat="1" ht="90">
      <c r="B40" s="311">
        <v>42185</v>
      </c>
      <c r="C40" s="116" t="s">
        <v>840</v>
      </c>
      <c r="D40" s="116" t="s">
        <v>837</v>
      </c>
      <c r="E40" s="116" t="s">
        <v>879</v>
      </c>
      <c r="F40" s="116">
        <v>8534870</v>
      </c>
      <c r="G40" s="341">
        <v>14919062</v>
      </c>
      <c r="H40" s="116">
        <v>1</v>
      </c>
      <c r="I40" s="116" t="s">
        <v>108</v>
      </c>
      <c r="J40" s="116" t="s">
        <v>915</v>
      </c>
      <c r="K40" s="311">
        <v>41426</v>
      </c>
      <c r="L40" s="311">
        <v>41000</v>
      </c>
      <c r="M40" s="116" t="s">
        <v>839</v>
      </c>
      <c r="N40" s="329">
        <v>97600</v>
      </c>
      <c r="O40" s="329">
        <v>104106.18</v>
      </c>
      <c r="P40" s="329">
        <v>101000</v>
      </c>
      <c r="Q40" s="311">
        <v>42124</v>
      </c>
      <c r="R40" s="329"/>
      <c r="S40" s="116">
        <v>390</v>
      </c>
      <c r="T40" s="311"/>
      <c r="U40" s="311">
        <v>41546</v>
      </c>
      <c r="V40" s="1">
        <v>639</v>
      </c>
      <c r="W40" s="1">
        <v>80</v>
      </c>
      <c r="X40" s="1">
        <v>0</v>
      </c>
      <c r="Y40" s="1">
        <v>0</v>
      </c>
      <c r="Z40" s="1">
        <v>0</v>
      </c>
      <c r="AA40" s="1">
        <v>0</v>
      </c>
      <c r="AB40" s="1">
        <v>0</v>
      </c>
      <c r="AC40" s="1">
        <v>0</v>
      </c>
      <c r="AD40" s="1">
        <v>0</v>
      </c>
      <c r="AE40" s="1">
        <v>0</v>
      </c>
      <c r="AF40" s="1">
        <v>0</v>
      </c>
      <c r="AG40" s="1">
        <v>0</v>
      </c>
      <c r="AH40" s="1">
        <v>32</v>
      </c>
      <c r="AI40" s="1">
        <v>99</v>
      </c>
      <c r="AJ40" s="1">
        <v>29</v>
      </c>
      <c r="AK40" s="1">
        <v>0</v>
      </c>
      <c r="AL40" s="1">
        <v>240</v>
      </c>
      <c r="AM40" s="1">
        <v>399</v>
      </c>
      <c r="AN40" s="1">
        <v>9</v>
      </c>
      <c r="AO40" s="314">
        <v>0.3</v>
      </c>
      <c r="AP40" s="329">
        <v>59.21</v>
      </c>
      <c r="AQ40" s="329">
        <v>84.58</v>
      </c>
      <c r="AR40" s="313">
        <v>-25.374999899999999</v>
      </c>
      <c r="AS40" s="116" t="s">
        <v>51</v>
      </c>
      <c r="AT40" s="116" t="s">
        <v>51</v>
      </c>
      <c r="AU40" s="116">
        <v>639</v>
      </c>
      <c r="AV40" s="116">
        <v>361</v>
      </c>
      <c r="AW40" s="313">
        <v>84.58</v>
      </c>
      <c r="AX40" s="313">
        <v>-25.37</v>
      </c>
      <c r="AY40" s="329" t="s">
        <v>51</v>
      </c>
      <c r="AZ40" s="216">
        <v>38</v>
      </c>
      <c r="BA40" s="1" t="s">
        <v>51</v>
      </c>
      <c r="BB40" s="217" t="s">
        <v>51</v>
      </c>
      <c r="BC40" s="218" t="s">
        <v>1019</v>
      </c>
      <c r="BD40" s="218" t="s">
        <v>1020</v>
      </c>
      <c r="BE40" s="1" t="s">
        <v>51</v>
      </c>
      <c r="BF40" s="1" t="s">
        <v>51</v>
      </c>
    </row>
    <row r="41" spans="2:58" s="57" customFormat="1" ht="30">
      <c r="B41" s="311">
        <v>42185</v>
      </c>
      <c r="C41" s="116" t="s">
        <v>825</v>
      </c>
      <c r="D41" s="116" t="s">
        <v>837</v>
      </c>
      <c r="E41" s="116" t="s">
        <v>913</v>
      </c>
      <c r="F41" s="116">
        <v>8577855</v>
      </c>
      <c r="G41" s="341">
        <v>15310188</v>
      </c>
      <c r="H41" s="116">
        <v>1</v>
      </c>
      <c r="I41" s="116" t="s">
        <v>117</v>
      </c>
      <c r="J41" s="116" t="s">
        <v>842</v>
      </c>
      <c r="K41" s="311">
        <v>41487</v>
      </c>
      <c r="L41" s="311">
        <v>40817</v>
      </c>
      <c r="M41" s="116" t="s">
        <v>839</v>
      </c>
      <c r="N41" s="329">
        <v>168000</v>
      </c>
      <c r="O41" s="329">
        <v>192621.8</v>
      </c>
      <c r="P41" s="329">
        <v>201000</v>
      </c>
      <c r="Q41" s="311">
        <v>42040</v>
      </c>
      <c r="R41" s="329"/>
      <c r="S41" s="116">
        <v>420</v>
      </c>
      <c r="T41" s="311"/>
      <c r="U41" s="311">
        <v>41607</v>
      </c>
      <c r="V41" s="1">
        <v>578</v>
      </c>
      <c r="W41" s="1">
        <v>0</v>
      </c>
      <c r="X41" s="1">
        <v>0</v>
      </c>
      <c r="Y41" s="1">
        <v>0</v>
      </c>
      <c r="Z41" s="1">
        <v>0</v>
      </c>
      <c r="AA41" s="1">
        <v>0</v>
      </c>
      <c r="AB41" s="1">
        <v>0</v>
      </c>
      <c r="AC41" s="1">
        <v>3</v>
      </c>
      <c r="AD41" s="1">
        <v>0</v>
      </c>
      <c r="AE41" s="1">
        <v>0</v>
      </c>
      <c r="AF41" s="1">
        <v>0</v>
      </c>
      <c r="AG41" s="1">
        <v>0</v>
      </c>
      <c r="AH41" s="1">
        <v>0</v>
      </c>
      <c r="AI41" s="1">
        <v>0</v>
      </c>
      <c r="AJ41" s="1">
        <v>61</v>
      </c>
      <c r="AK41" s="1">
        <v>0</v>
      </c>
      <c r="AL41" s="1">
        <v>64</v>
      </c>
      <c r="AM41" s="1">
        <v>514</v>
      </c>
      <c r="AN41" s="1">
        <v>94</v>
      </c>
      <c r="AO41" s="314">
        <v>0.3</v>
      </c>
      <c r="AP41" s="329">
        <v>59.21</v>
      </c>
      <c r="AQ41" s="329">
        <v>84.58</v>
      </c>
      <c r="AR41" s="313">
        <v>-25.374999899999999</v>
      </c>
      <c r="AS41" s="116" t="s">
        <v>51</v>
      </c>
      <c r="AT41" s="116" t="s">
        <v>51</v>
      </c>
      <c r="AU41" s="116">
        <v>578</v>
      </c>
      <c r="AV41" s="116">
        <v>464</v>
      </c>
      <c r="AW41" s="313">
        <v>59.21</v>
      </c>
      <c r="AX41" s="313">
        <v>0</v>
      </c>
      <c r="AY41" s="329" t="s">
        <v>49</v>
      </c>
      <c r="AZ41" s="216">
        <v>50</v>
      </c>
      <c r="BA41" s="1" t="s">
        <v>51</v>
      </c>
      <c r="BB41" s="217" t="s">
        <v>51</v>
      </c>
      <c r="BC41" s="218" t="s">
        <v>1006</v>
      </c>
      <c r="BD41" s="218" t="s">
        <v>74</v>
      </c>
      <c r="BE41" s="1" t="s">
        <v>51</v>
      </c>
      <c r="BF41" s="1" t="s">
        <v>51</v>
      </c>
    </row>
    <row r="42" spans="2:58" s="57" customFormat="1" ht="75">
      <c r="B42" s="311">
        <v>42185</v>
      </c>
      <c r="C42" s="116" t="s">
        <v>826</v>
      </c>
      <c r="D42" s="116" t="s">
        <v>837</v>
      </c>
      <c r="E42" s="116" t="s">
        <v>862</v>
      </c>
      <c r="F42" s="116">
        <v>8554781</v>
      </c>
      <c r="G42" s="341">
        <v>15184211</v>
      </c>
      <c r="H42" s="116">
        <v>1</v>
      </c>
      <c r="I42" s="116" t="s">
        <v>105</v>
      </c>
      <c r="J42" s="116" t="s">
        <v>842</v>
      </c>
      <c r="K42" s="311">
        <v>41487</v>
      </c>
      <c r="L42" s="311">
        <v>41395</v>
      </c>
      <c r="M42" s="116" t="s">
        <v>839</v>
      </c>
      <c r="N42" s="329">
        <v>136000</v>
      </c>
      <c r="O42" s="329">
        <v>138451.18</v>
      </c>
      <c r="P42" s="329">
        <v>105000</v>
      </c>
      <c r="Q42" s="311">
        <v>42055</v>
      </c>
      <c r="R42" s="329"/>
      <c r="S42" s="116">
        <v>330</v>
      </c>
      <c r="T42" s="311"/>
      <c r="U42" s="311">
        <v>41607</v>
      </c>
      <c r="V42" s="1">
        <v>578</v>
      </c>
      <c r="W42" s="1">
        <v>81</v>
      </c>
      <c r="X42" s="1">
        <v>0</v>
      </c>
      <c r="Y42" s="1">
        <v>0</v>
      </c>
      <c r="Z42" s="1">
        <v>0</v>
      </c>
      <c r="AA42" s="1">
        <v>0</v>
      </c>
      <c r="AB42" s="1">
        <v>0</v>
      </c>
      <c r="AC42" s="1">
        <v>0</v>
      </c>
      <c r="AD42" s="1">
        <v>0</v>
      </c>
      <c r="AE42" s="1">
        <v>0</v>
      </c>
      <c r="AF42" s="1">
        <v>0</v>
      </c>
      <c r="AG42" s="1">
        <v>0</v>
      </c>
      <c r="AH42" s="1">
        <v>0</v>
      </c>
      <c r="AI42" s="1">
        <v>0</v>
      </c>
      <c r="AJ42" s="1">
        <v>14</v>
      </c>
      <c r="AK42" s="1">
        <v>0</v>
      </c>
      <c r="AL42" s="1">
        <v>95</v>
      </c>
      <c r="AM42" s="1">
        <v>483</v>
      </c>
      <c r="AN42" s="1">
        <v>153</v>
      </c>
      <c r="AO42" s="314">
        <v>0.3</v>
      </c>
      <c r="AP42" s="329">
        <v>59.21</v>
      </c>
      <c r="AQ42" s="329">
        <v>84.58</v>
      </c>
      <c r="AR42" s="313">
        <v>-25.374999899999999</v>
      </c>
      <c r="AS42" s="116" t="s">
        <v>51</v>
      </c>
      <c r="AT42" s="116" t="s">
        <v>51</v>
      </c>
      <c r="AU42" s="116">
        <v>578</v>
      </c>
      <c r="AV42" s="116">
        <v>279</v>
      </c>
      <c r="AW42" s="313">
        <v>84.58</v>
      </c>
      <c r="AX42" s="313">
        <v>-25.37</v>
      </c>
      <c r="AY42" s="329" t="s">
        <v>51</v>
      </c>
      <c r="AZ42" s="216">
        <v>204</v>
      </c>
      <c r="BA42" s="1" t="s">
        <v>51</v>
      </c>
      <c r="BB42" s="217" t="s">
        <v>51</v>
      </c>
      <c r="BC42" s="218" t="s">
        <v>1007</v>
      </c>
      <c r="BD42" s="218" t="s">
        <v>74</v>
      </c>
      <c r="BE42" s="1" t="s">
        <v>51</v>
      </c>
      <c r="BF42" s="1" t="s">
        <v>51</v>
      </c>
    </row>
    <row r="43" spans="2:58" s="57" customFormat="1" ht="45">
      <c r="B43" s="311">
        <v>42185</v>
      </c>
      <c r="C43" s="116" t="s">
        <v>826</v>
      </c>
      <c r="D43" s="116" t="s">
        <v>837</v>
      </c>
      <c r="E43" s="116" t="s">
        <v>857</v>
      </c>
      <c r="F43" s="116">
        <v>8564121</v>
      </c>
      <c r="G43" s="341">
        <v>14982227</v>
      </c>
      <c r="H43" s="116">
        <v>1</v>
      </c>
      <c r="I43" s="116" t="s">
        <v>120</v>
      </c>
      <c r="J43" s="116" t="s">
        <v>842</v>
      </c>
      <c r="K43" s="311">
        <v>41426</v>
      </c>
      <c r="L43" s="311">
        <v>40360</v>
      </c>
      <c r="M43" s="116" t="s">
        <v>839</v>
      </c>
      <c r="N43" s="329">
        <v>88500</v>
      </c>
      <c r="O43" s="329">
        <v>95974.94</v>
      </c>
      <c r="P43" s="329">
        <v>47000</v>
      </c>
      <c r="Q43" s="311">
        <v>42031</v>
      </c>
      <c r="R43" s="329">
        <v>37600</v>
      </c>
      <c r="S43" s="116">
        <v>390</v>
      </c>
      <c r="T43" s="311">
        <v>42054</v>
      </c>
      <c r="U43" s="311">
        <v>41546</v>
      </c>
      <c r="V43" s="1">
        <v>639</v>
      </c>
      <c r="W43" s="1">
        <v>0</v>
      </c>
      <c r="X43" s="1">
        <v>0</v>
      </c>
      <c r="Y43" s="1">
        <v>0</v>
      </c>
      <c r="Z43" s="1">
        <v>0</v>
      </c>
      <c r="AA43" s="1">
        <v>0</v>
      </c>
      <c r="AB43" s="1">
        <v>0</v>
      </c>
      <c r="AC43" s="1">
        <v>0</v>
      </c>
      <c r="AD43" s="1">
        <v>0</v>
      </c>
      <c r="AE43" s="1">
        <v>0</v>
      </c>
      <c r="AF43" s="1">
        <v>0</v>
      </c>
      <c r="AG43" s="1">
        <v>0</v>
      </c>
      <c r="AH43" s="1">
        <v>0</v>
      </c>
      <c r="AI43" s="1">
        <v>0</v>
      </c>
      <c r="AJ43" s="1">
        <v>42</v>
      </c>
      <c r="AK43" s="1">
        <v>0</v>
      </c>
      <c r="AL43" s="1">
        <v>42</v>
      </c>
      <c r="AM43" s="1">
        <v>597</v>
      </c>
      <c r="AN43" s="1">
        <v>207</v>
      </c>
      <c r="AO43" s="314">
        <v>0.3</v>
      </c>
      <c r="AP43" s="329">
        <v>59.21</v>
      </c>
      <c r="AQ43" s="329">
        <v>84.58</v>
      </c>
      <c r="AR43" s="313">
        <v>-25.374999899999999</v>
      </c>
      <c r="AS43" s="116" t="s">
        <v>51</v>
      </c>
      <c r="AT43" s="116" t="s">
        <v>51</v>
      </c>
      <c r="AU43" s="116">
        <v>508</v>
      </c>
      <c r="AV43" s="116">
        <v>466</v>
      </c>
      <c r="AW43" s="313">
        <v>84.58</v>
      </c>
      <c r="AX43" s="313">
        <v>-25.37</v>
      </c>
      <c r="AY43" s="329" t="s">
        <v>51</v>
      </c>
      <c r="AZ43" s="216">
        <v>131</v>
      </c>
      <c r="BA43" s="1" t="s">
        <v>51</v>
      </c>
      <c r="BB43" s="217" t="s">
        <v>51</v>
      </c>
      <c r="BC43" s="218" t="s">
        <v>963</v>
      </c>
      <c r="BD43" s="218" t="s">
        <v>74</v>
      </c>
      <c r="BE43" s="1" t="s">
        <v>51</v>
      </c>
      <c r="BF43" s="1" t="s">
        <v>51</v>
      </c>
    </row>
    <row r="44" spans="2:58" s="57" customFormat="1" ht="60">
      <c r="B44" s="311">
        <v>42185</v>
      </c>
      <c r="C44" s="116" t="s">
        <v>826</v>
      </c>
      <c r="D44" s="116" t="s">
        <v>837</v>
      </c>
      <c r="E44" s="116" t="s">
        <v>862</v>
      </c>
      <c r="F44" s="116">
        <v>8555798</v>
      </c>
      <c r="G44" s="341">
        <v>15187420</v>
      </c>
      <c r="H44" s="116">
        <v>1</v>
      </c>
      <c r="I44" s="116" t="s">
        <v>132</v>
      </c>
      <c r="J44" s="116" t="s">
        <v>838</v>
      </c>
      <c r="K44" s="311">
        <v>41487</v>
      </c>
      <c r="L44" s="311">
        <v>39142</v>
      </c>
      <c r="M44" s="116" t="s">
        <v>839</v>
      </c>
      <c r="N44" s="329">
        <v>199920</v>
      </c>
      <c r="O44" s="329">
        <v>199919.94</v>
      </c>
      <c r="P44" s="329">
        <v>70000</v>
      </c>
      <c r="Q44" s="311">
        <v>42006</v>
      </c>
      <c r="R44" s="329"/>
      <c r="S44" s="116">
        <v>440</v>
      </c>
      <c r="T44" s="311"/>
      <c r="U44" s="311">
        <v>41607</v>
      </c>
      <c r="V44" s="1">
        <v>578</v>
      </c>
      <c r="W44" s="1">
        <v>0</v>
      </c>
      <c r="X44" s="1">
        <v>0</v>
      </c>
      <c r="Y44" s="1">
        <v>0</v>
      </c>
      <c r="Z44" s="1">
        <v>0</v>
      </c>
      <c r="AA44" s="1">
        <v>0</v>
      </c>
      <c r="AB44" s="1">
        <v>0</v>
      </c>
      <c r="AC44" s="1">
        <v>87</v>
      </c>
      <c r="AD44" s="1">
        <v>0</v>
      </c>
      <c r="AE44" s="1">
        <v>0</v>
      </c>
      <c r="AF44" s="1">
        <v>0</v>
      </c>
      <c r="AG44" s="1">
        <v>0</v>
      </c>
      <c r="AH44" s="1">
        <v>0</v>
      </c>
      <c r="AI44" s="1">
        <v>0</v>
      </c>
      <c r="AJ44" s="1">
        <v>0</v>
      </c>
      <c r="AK44" s="1">
        <v>0</v>
      </c>
      <c r="AL44" s="1">
        <v>87</v>
      </c>
      <c r="AM44" s="1">
        <v>491</v>
      </c>
      <c r="AN44" s="1">
        <v>51</v>
      </c>
      <c r="AO44" s="314">
        <v>0.3</v>
      </c>
      <c r="AP44" s="329">
        <v>59.21</v>
      </c>
      <c r="AQ44" s="329">
        <v>84.58</v>
      </c>
      <c r="AR44" s="313">
        <v>-25.374999899999999</v>
      </c>
      <c r="AS44" s="116" t="s">
        <v>51</v>
      </c>
      <c r="AT44" s="116" t="s">
        <v>51</v>
      </c>
      <c r="AU44" s="116">
        <v>578</v>
      </c>
      <c r="AV44" s="116">
        <v>271</v>
      </c>
      <c r="AW44" s="313">
        <v>84.58</v>
      </c>
      <c r="AX44" s="313">
        <v>-25.37</v>
      </c>
      <c r="AY44" s="329" t="s">
        <v>51</v>
      </c>
      <c r="AZ44" s="216">
        <v>220</v>
      </c>
      <c r="BA44" s="1" t="s">
        <v>51</v>
      </c>
      <c r="BB44" s="217" t="s">
        <v>51</v>
      </c>
      <c r="BC44" s="218" t="s">
        <v>966</v>
      </c>
      <c r="BD44" s="218" t="s">
        <v>74</v>
      </c>
      <c r="BE44" s="1" t="s">
        <v>51</v>
      </c>
      <c r="BF44" s="1" t="s">
        <v>51</v>
      </c>
    </row>
    <row r="45" spans="2:58" s="57" customFormat="1" ht="30">
      <c r="B45" s="311">
        <v>42185</v>
      </c>
      <c r="C45" s="116" t="s">
        <v>840</v>
      </c>
      <c r="D45" s="116" t="s">
        <v>837</v>
      </c>
      <c r="E45" s="116" t="s">
        <v>879</v>
      </c>
      <c r="F45" s="116">
        <v>8531570</v>
      </c>
      <c r="G45" s="341">
        <v>14919351</v>
      </c>
      <c r="H45" s="116">
        <v>1</v>
      </c>
      <c r="I45" s="116" t="s">
        <v>108</v>
      </c>
      <c r="J45" s="116" t="s">
        <v>842</v>
      </c>
      <c r="K45" s="311">
        <v>41426</v>
      </c>
      <c r="L45" s="311">
        <v>39569</v>
      </c>
      <c r="M45" s="116" t="s">
        <v>839</v>
      </c>
      <c r="N45" s="329">
        <v>128000</v>
      </c>
      <c r="O45" s="329">
        <v>127097.31</v>
      </c>
      <c r="P45" s="329">
        <v>150000</v>
      </c>
      <c r="Q45" s="311">
        <v>42032</v>
      </c>
      <c r="R45" s="329"/>
      <c r="S45" s="116">
        <v>390</v>
      </c>
      <c r="T45" s="311"/>
      <c r="U45" s="311">
        <v>41546</v>
      </c>
      <c r="V45" s="1">
        <v>639</v>
      </c>
      <c r="W45" s="1">
        <v>0</v>
      </c>
      <c r="X45" s="1">
        <v>0</v>
      </c>
      <c r="Y45" s="1">
        <v>0</v>
      </c>
      <c r="Z45" s="1">
        <v>0</v>
      </c>
      <c r="AA45" s="1">
        <v>0</v>
      </c>
      <c r="AB45" s="1">
        <v>0</v>
      </c>
      <c r="AC45" s="1">
        <v>90</v>
      </c>
      <c r="AD45" s="1">
        <v>0</v>
      </c>
      <c r="AE45" s="1">
        <v>0</v>
      </c>
      <c r="AF45" s="1">
        <v>0</v>
      </c>
      <c r="AG45" s="1">
        <v>0</v>
      </c>
      <c r="AH45" s="1">
        <v>0</v>
      </c>
      <c r="AI45" s="1">
        <v>0</v>
      </c>
      <c r="AJ45" s="1">
        <v>36</v>
      </c>
      <c r="AK45" s="1">
        <v>0</v>
      </c>
      <c r="AL45" s="1">
        <v>126</v>
      </c>
      <c r="AM45" s="1">
        <v>513</v>
      </c>
      <c r="AN45" s="1">
        <v>123</v>
      </c>
      <c r="AO45" s="314">
        <v>0.3</v>
      </c>
      <c r="AP45" s="329">
        <v>59.21</v>
      </c>
      <c r="AQ45" s="329">
        <v>84.58</v>
      </c>
      <c r="AR45" s="313">
        <v>-25.374999899999999</v>
      </c>
      <c r="AS45" s="116" t="s">
        <v>51</v>
      </c>
      <c r="AT45" s="116" t="s">
        <v>51</v>
      </c>
      <c r="AU45" s="116">
        <v>639</v>
      </c>
      <c r="AV45" s="116">
        <v>189</v>
      </c>
      <c r="AW45" s="313">
        <v>84.58</v>
      </c>
      <c r="AX45" s="313">
        <v>-25.37</v>
      </c>
      <c r="AY45" s="329" t="s">
        <v>51</v>
      </c>
      <c r="AZ45" s="216">
        <v>324</v>
      </c>
      <c r="BA45" s="1" t="s">
        <v>51</v>
      </c>
      <c r="BB45" s="217" t="s">
        <v>51</v>
      </c>
      <c r="BC45" s="218" t="s">
        <v>1008</v>
      </c>
      <c r="BD45" s="218" t="s">
        <v>74</v>
      </c>
      <c r="BE45" s="1" t="s">
        <v>51</v>
      </c>
      <c r="BF45" s="1" t="s">
        <v>51</v>
      </c>
    </row>
    <row r="46" spans="2:58" s="57" customFormat="1" ht="60">
      <c r="B46" s="311">
        <v>42185</v>
      </c>
      <c r="C46" s="116" t="s">
        <v>826</v>
      </c>
      <c r="D46" s="116" t="s">
        <v>837</v>
      </c>
      <c r="E46" s="116" t="s">
        <v>899</v>
      </c>
      <c r="F46" s="116">
        <v>8540269</v>
      </c>
      <c r="G46" s="341">
        <v>15009004</v>
      </c>
      <c r="H46" s="116">
        <v>1</v>
      </c>
      <c r="I46" s="116" t="s">
        <v>97</v>
      </c>
      <c r="J46" s="116" t="s">
        <v>842</v>
      </c>
      <c r="K46" s="311">
        <v>41426</v>
      </c>
      <c r="L46" s="311">
        <v>39753</v>
      </c>
      <c r="M46" s="116" t="s">
        <v>839</v>
      </c>
      <c r="N46" s="329">
        <v>572000</v>
      </c>
      <c r="O46" s="329">
        <v>572000</v>
      </c>
      <c r="P46" s="329">
        <v>494000</v>
      </c>
      <c r="Q46" s="311">
        <v>42094</v>
      </c>
      <c r="R46" s="329"/>
      <c r="S46" s="116">
        <v>510</v>
      </c>
      <c r="T46" s="311"/>
      <c r="U46" s="311">
        <v>41546</v>
      </c>
      <c r="V46" s="1">
        <v>639</v>
      </c>
      <c r="W46" s="1">
        <v>0</v>
      </c>
      <c r="X46" s="1">
        <v>0</v>
      </c>
      <c r="Y46" s="1">
        <v>0</v>
      </c>
      <c r="Z46" s="1">
        <v>125</v>
      </c>
      <c r="AA46" s="1">
        <v>0</v>
      </c>
      <c r="AB46" s="1">
        <v>0</v>
      </c>
      <c r="AC46" s="1">
        <v>0</v>
      </c>
      <c r="AD46" s="1">
        <v>0</v>
      </c>
      <c r="AE46" s="1">
        <v>0</v>
      </c>
      <c r="AF46" s="1">
        <v>0</v>
      </c>
      <c r="AG46" s="1">
        <v>0</v>
      </c>
      <c r="AH46" s="1">
        <v>0</v>
      </c>
      <c r="AI46" s="1">
        <v>0</v>
      </c>
      <c r="AJ46" s="1">
        <v>0</v>
      </c>
      <c r="AK46" s="1">
        <v>0</v>
      </c>
      <c r="AL46" s="1">
        <v>125</v>
      </c>
      <c r="AM46" s="1">
        <v>514</v>
      </c>
      <c r="AN46" s="1">
        <v>4</v>
      </c>
      <c r="AO46" s="314">
        <v>0.3</v>
      </c>
      <c r="AP46" s="329">
        <v>59.21</v>
      </c>
      <c r="AQ46" s="329">
        <v>84.58</v>
      </c>
      <c r="AR46" s="313">
        <v>-25.374999899999999</v>
      </c>
      <c r="AS46" s="116" t="s">
        <v>51</v>
      </c>
      <c r="AT46" s="116" t="s">
        <v>51</v>
      </c>
      <c r="AU46" s="116">
        <v>639</v>
      </c>
      <c r="AV46" s="116">
        <v>309</v>
      </c>
      <c r="AW46" s="313">
        <v>84.58</v>
      </c>
      <c r="AX46" s="313">
        <v>-25.37</v>
      </c>
      <c r="AY46" s="329" t="s">
        <v>51</v>
      </c>
      <c r="AZ46" s="216">
        <v>205</v>
      </c>
      <c r="BA46" s="1" t="s">
        <v>51</v>
      </c>
      <c r="BB46" s="217" t="s">
        <v>51</v>
      </c>
      <c r="BC46" s="218" t="s">
        <v>1031</v>
      </c>
      <c r="BD46" s="218" t="s">
        <v>1032</v>
      </c>
      <c r="BE46" s="1" t="s">
        <v>51</v>
      </c>
      <c r="BF46" s="1" t="s">
        <v>51</v>
      </c>
    </row>
    <row r="47" spans="2:58" s="57" customFormat="1" ht="105">
      <c r="B47" s="311">
        <v>42185</v>
      </c>
      <c r="C47" s="116" t="s">
        <v>826</v>
      </c>
      <c r="D47" s="116" t="s">
        <v>837</v>
      </c>
      <c r="E47" s="116" t="s">
        <v>880</v>
      </c>
      <c r="F47" s="116">
        <v>8547986</v>
      </c>
      <c r="G47" s="341">
        <v>14955934</v>
      </c>
      <c r="H47" s="116">
        <v>1</v>
      </c>
      <c r="I47" s="116" t="s">
        <v>108</v>
      </c>
      <c r="J47" s="116" t="s">
        <v>842</v>
      </c>
      <c r="K47" s="311">
        <v>41426</v>
      </c>
      <c r="L47" s="311">
        <v>40360</v>
      </c>
      <c r="M47" s="116" t="s">
        <v>839</v>
      </c>
      <c r="N47" s="329">
        <v>98400</v>
      </c>
      <c r="O47" s="329">
        <v>93737.23</v>
      </c>
      <c r="P47" s="329">
        <v>125000</v>
      </c>
      <c r="Q47" s="311">
        <v>42153</v>
      </c>
      <c r="R47" s="329"/>
      <c r="S47" s="116">
        <v>390</v>
      </c>
      <c r="T47" s="311"/>
      <c r="U47" s="311">
        <v>41546</v>
      </c>
      <c r="V47" s="1">
        <v>639</v>
      </c>
      <c r="W47" s="1">
        <v>80</v>
      </c>
      <c r="X47" s="1">
        <v>0</v>
      </c>
      <c r="Y47" s="1">
        <v>0</v>
      </c>
      <c r="Z47" s="1">
        <v>0</v>
      </c>
      <c r="AA47" s="1">
        <v>0</v>
      </c>
      <c r="AB47" s="1">
        <v>0</v>
      </c>
      <c r="AC47" s="1">
        <v>0</v>
      </c>
      <c r="AD47" s="1">
        <v>0</v>
      </c>
      <c r="AE47" s="1">
        <v>0</v>
      </c>
      <c r="AF47" s="1">
        <v>0</v>
      </c>
      <c r="AG47" s="1">
        <v>0</v>
      </c>
      <c r="AH47" s="1">
        <v>44</v>
      </c>
      <c r="AI47" s="1">
        <v>42</v>
      </c>
      <c r="AJ47" s="1">
        <v>19</v>
      </c>
      <c r="AK47" s="1">
        <v>0</v>
      </c>
      <c r="AL47" s="1">
        <v>185</v>
      </c>
      <c r="AM47" s="1">
        <v>454</v>
      </c>
      <c r="AN47" s="1">
        <v>64</v>
      </c>
      <c r="AO47" s="314">
        <v>0.3</v>
      </c>
      <c r="AP47" s="329">
        <v>59.21</v>
      </c>
      <c r="AQ47" s="329">
        <v>84.58</v>
      </c>
      <c r="AR47" s="313">
        <v>-25.374999899999999</v>
      </c>
      <c r="AS47" s="116" t="s">
        <v>51</v>
      </c>
      <c r="AT47" s="116" t="s">
        <v>51</v>
      </c>
      <c r="AU47" s="116">
        <v>639</v>
      </c>
      <c r="AV47" s="116">
        <v>406</v>
      </c>
      <c r="AW47" s="313">
        <v>59.21</v>
      </c>
      <c r="AX47" s="313">
        <v>0</v>
      </c>
      <c r="AY47" s="329" t="s">
        <v>49</v>
      </c>
      <c r="AZ47" s="216">
        <v>48</v>
      </c>
      <c r="BA47" s="1" t="s">
        <v>51</v>
      </c>
      <c r="BB47" s="217" t="s">
        <v>51</v>
      </c>
      <c r="BC47" s="218" t="s">
        <v>975</v>
      </c>
      <c r="BD47" s="218" t="s">
        <v>74</v>
      </c>
      <c r="BE47" s="1" t="s">
        <v>51</v>
      </c>
      <c r="BF47" s="1" t="s">
        <v>51</v>
      </c>
    </row>
    <row r="48" spans="2:58" s="57" customFormat="1" ht="30">
      <c r="B48" s="311">
        <v>42185</v>
      </c>
      <c r="C48" s="116" t="s">
        <v>826</v>
      </c>
      <c r="D48" s="116" t="s">
        <v>837</v>
      </c>
      <c r="E48" s="116" t="s">
        <v>863</v>
      </c>
      <c r="F48" s="116">
        <v>8536942</v>
      </c>
      <c r="G48" s="341">
        <v>14863286</v>
      </c>
      <c r="H48" s="116">
        <v>1</v>
      </c>
      <c r="I48" s="116" t="s">
        <v>108</v>
      </c>
      <c r="J48" s="116" t="s">
        <v>850</v>
      </c>
      <c r="K48" s="311">
        <v>41426</v>
      </c>
      <c r="L48" s="311">
        <v>40664</v>
      </c>
      <c r="M48" s="116" t="s">
        <v>839</v>
      </c>
      <c r="N48" s="329">
        <v>46400</v>
      </c>
      <c r="O48" s="329">
        <v>44356.2</v>
      </c>
      <c r="P48" s="329">
        <v>70000</v>
      </c>
      <c r="Q48" s="311">
        <v>42095</v>
      </c>
      <c r="R48" s="329"/>
      <c r="S48" s="116">
        <v>390</v>
      </c>
      <c r="T48" s="311"/>
      <c r="U48" s="311">
        <v>41546</v>
      </c>
      <c r="V48" s="1">
        <v>639</v>
      </c>
      <c r="W48" s="1">
        <v>0</v>
      </c>
      <c r="X48" s="1">
        <v>0</v>
      </c>
      <c r="Y48" s="1">
        <v>0</v>
      </c>
      <c r="Z48" s="1">
        <v>0</v>
      </c>
      <c r="AA48" s="1">
        <v>122</v>
      </c>
      <c r="AB48" s="1">
        <v>0</v>
      </c>
      <c r="AC48" s="1">
        <v>0</v>
      </c>
      <c r="AD48" s="1">
        <v>0</v>
      </c>
      <c r="AE48" s="1">
        <v>0</v>
      </c>
      <c r="AF48" s="1">
        <v>0</v>
      </c>
      <c r="AG48" s="1">
        <v>0</v>
      </c>
      <c r="AH48" s="1">
        <v>0</v>
      </c>
      <c r="AI48" s="1">
        <v>0</v>
      </c>
      <c r="AJ48" s="1">
        <v>25</v>
      </c>
      <c r="AK48" s="1">
        <v>0</v>
      </c>
      <c r="AL48" s="1">
        <v>147</v>
      </c>
      <c r="AM48" s="1">
        <v>492</v>
      </c>
      <c r="AN48" s="1">
        <v>102</v>
      </c>
      <c r="AO48" s="314">
        <v>0.3</v>
      </c>
      <c r="AP48" s="329">
        <v>59.21</v>
      </c>
      <c r="AQ48" s="329">
        <v>84.58</v>
      </c>
      <c r="AR48" s="313">
        <v>-25.374999899999999</v>
      </c>
      <c r="AS48" s="116" t="s">
        <v>51</v>
      </c>
      <c r="AT48" s="116" t="s">
        <v>51</v>
      </c>
      <c r="AU48" s="116">
        <v>639</v>
      </c>
      <c r="AV48" s="116">
        <v>391</v>
      </c>
      <c r="AW48" s="313">
        <v>59.21</v>
      </c>
      <c r="AX48" s="313">
        <v>0</v>
      </c>
      <c r="AY48" s="329" t="s">
        <v>49</v>
      </c>
      <c r="AZ48" s="216">
        <v>101</v>
      </c>
      <c r="BA48" s="1" t="s">
        <v>51</v>
      </c>
      <c r="BB48" s="217" t="s">
        <v>51</v>
      </c>
      <c r="BC48" s="218" t="s">
        <v>1009</v>
      </c>
      <c r="BD48" s="218" t="s">
        <v>74</v>
      </c>
      <c r="BE48" s="1" t="s">
        <v>51</v>
      </c>
      <c r="BF48" s="1" t="s">
        <v>51</v>
      </c>
    </row>
    <row r="49" spans="2:58" s="57" customFormat="1" ht="90">
      <c r="B49" s="311">
        <v>42185</v>
      </c>
      <c r="C49" s="116" t="s">
        <v>826</v>
      </c>
      <c r="D49" s="116" t="s">
        <v>837</v>
      </c>
      <c r="E49" s="116" t="s">
        <v>905</v>
      </c>
      <c r="F49" s="116">
        <v>8564179</v>
      </c>
      <c r="G49" s="341">
        <v>15352610</v>
      </c>
      <c r="H49" s="116">
        <v>1</v>
      </c>
      <c r="I49" s="116" t="s">
        <v>131</v>
      </c>
      <c r="J49" s="116" t="s">
        <v>842</v>
      </c>
      <c r="K49" s="311">
        <v>41487</v>
      </c>
      <c r="L49" s="311">
        <v>41306</v>
      </c>
      <c r="M49" s="116" t="s">
        <v>839</v>
      </c>
      <c r="N49" s="329">
        <v>136208</v>
      </c>
      <c r="O49" s="329">
        <v>120462.73</v>
      </c>
      <c r="P49" s="329">
        <v>115000</v>
      </c>
      <c r="Q49" s="311">
        <v>42064</v>
      </c>
      <c r="R49" s="329"/>
      <c r="S49" s="116">
        <v>300</v>
      </c>
      <c r="T49" s="311"/>
      <c r="U49" s="311">
        <v>41607</v>
      </c>
      <c r="V49" s="1">
        <v>578</v>
      </c>
      <c r="W49" s="1">
        <v>80</v>
      </c>
      <c r="X49" s="1">
        <v>0</v>
      </c>
      <c r="Y49" s="1">
        <v>0</v>
      </c>
      <c r="Z49" s="1">
        <v>0</v>
      </c>
      <c r="AA49" s="1">
        <v>0</v>
      </c>
      <c r="AB49" s="1">
        <v>0</v>
      </c>
      <c r="AC49" s="1">
        <v>0</v>
      </c>
      <c r="AD49" s="1">
        <v>0</v>
      </c>
      <c r="AE49" s="1">
        <v>0</v>
      </c>
      <c r="AF49" s="1">
        <v>0</v>
      </c>
      <c r="AG49" s="1">
        <v>0</v>
      </c>
      <c r="AH49" s="1">
        <v>0</v>
      </c>
      <c r="AI49" s="1">
        <v>0</v>
      </c>
      <c r="AJ49" s="1">
        <v>14</v>
      </c>
      <c r="AK49" s="1">
        <v>0</v>
      </c>
      <c r="AL49" s="1">
        <v>94</v>
      </c>
      <c r="AM49" s="1">
        <v>484</v>
      </c>
      <c r="AN49" s="1">
        <v>184</v>
      </c>
      <c r="AO49" s="314">
        <v>0.3</v>
      </c>
      <c r="AP49" s="329">
        <v>59.21</v>
      </c>
      <c r="AQ49" s="329">
        <v>84.58</v>
      </c>
      <c r="AR49" s="313">
        <v>-25.374999899999999</v>
      </c>
      <c r="AS49" s="116" t="s">
        <v>51</v>
      </c>
      <c r="AT49" s="116" t="s">
        <v>51</v>
      </c>
      <c r="AU49" s="116">
        <v>578</v>
      </c>
      <c r="AV49" s="116">
        <v>197</v>
      </c>
      <c r="AW49" s="313">
        <v>84.58</v>
      </c>
      <c r="AX49" s="313">
        <v>-25.37</v>
      </c>
      <c r="AY49" s="329" t="s">
        <v>51</v>
      </c>
      <c r="AZ49" s="216">
        <v>287</v>
      </c>
      <c r="BA49" s="1" t="s">
        <v>51</v>
      </c>
      <c r="BB49" s="217" t="s">
        <v>51</v>
      </c>
      <c r="BC49" s="218" t="s">
        <v>1010</v>
      </c>
      <c r="BD49" s="218" t="s">
        <v>74</v>
      </c>
      <c r="BE49" s="1" t="s">
        <v>51</v>
      </c>
      <c r="BF49" s="1" t="s">
        <v>51</v>
      </c>
    </row>
    <row r="50" spans="2:58" s="57" customFormat="1" ht="105">
      <c r="B50" s="311">
        <v>42185</v>
      </c>
      <c r="C50" s="116" t="s">
        <v>826</v>
      </c>
      <c r="D50" s="116" t="s">
        <v>837</v>
      </c>
      <c r="E50" s="116" t="s">
        <v>881</v>
      </c>
      <c r="F50" s="116">
        <v>8555523</v>
      </c>
      <c r="G50" s="341">
        <v>15155682</v>
      </c>
      <c r="H50" s="116">
        <v>1</v>
      </c>
      <c r="I50" s="116" t="s">
        <v>131</v>
      </c>
      <c r="J50" s="116" t="s">
        <v>842</v>
      </c>
      <c r="K50" s="311">
        <v>41487</v>
      </c>
      <c r="L50" s="311">
        <v>40026</v>
      </c>
      <c r="M50" s="116" t="s">
        <v>839</v>
      </c>
      <c r="N50" s="329">
        <v>140000</v>
      </c>
      <c r="O50" s="329">
        <v>145725.74</v>
      </c>
      <c r="P50" s="329">
        <v>100000</v>
      </c>
      <c r="Q50" s="311">
        <v>42154</v>
      </c>
      <c r="R50" s="329"/>
      <c r="S50" s="116">
        <v>300</v>
      </c>
      <c r="T50" s="311"/>
      <c r="U50" s="311">
        <v>41607</v>
      </c>
      <c r="V50" s="1">
        <v>578</v>
      </c>
      <c r="W50" s="1">
        <v>81</v>
      </c>
      <c r="X50" s="1">
        <v>0</v>
      </c>
      <c r="Y50" s="1">
        <v>0</v>
      </c>
      <c r="Z50" s="1">
        <v>0</v>
      </c>
      <c r="AA50" s="1">
        <v>0</v>
      </c>
      <c r="AB50" s="1">
        <v>0</v>
      </c>
      <c r="AC50" s="1">
        <v>0</v>
      </c>
      <c r="AD50" s="1">
        <v>0</v>
      </c>
      <c r="AE50" s="1">
        <v>0</v>
      </c>
      <c r="AF50" s="1">
        <v>0</v>
      </c>
      <c r="AG50" s="1">
        <v>0</v>
      </c>
      <c r="AH50" s="1">
        <v>0</v>
      </c>
      <c r="AI50" s="1">
        <v>86</v>
      </c>
      <c r="AJ50" s="1">
        <v>14</v>
      </c>
      <c r="AK50" s="1">
        <v>0</v>
      </c>
      <c r="AL50" s="1">
        <v>181</v>
      </c>
      <c r="AM50" s="1">
        <v>397</v>
      </c>
      <c r="AN50" s="1">
        <v>97</v>
      </c>
      <c r="AO50" s="314">
        <v>0.3</v>
      </c>
      <c r="AP50" s="329">
        <v>59.21</v>
      </c>
      <c r="AQ50" s="329">
        <v>84.58</v>
      </c>
      <c r="AR50" s="313">
        <v>-25.374999899999999</v>
      </c>
      <c r="AS50" s="116" t="s">
        <v>51</v>
      </c>
      <c r="AT50" s="116" t="s">
        <v>51</v>
      </c>
      <c r="AU50" s="116">
        <v>578</v>
      </c>
      <c r="AV50" s="116">
        <v>372</v>
      </c>
      <c r="AW50" s="313">
        <v>59.21</v>
      </c>
      <c r="AX50" s="313">
        <v>0</v>
      </c>
      <c r="AY50" s="329" t="s">
        <v>49</v>
      </c>
      <c r="AZ50" s="216">
        <v>25</v>
      </c>
      <c r="BA50" s="1" t="s">
        <v>51</v>
      </c>
      <c r="BB50" s="217" t="s">
        <v>51</v>
      </c>
      <c r="BC50" s="218" t="s">
        <v>975</v>
      </c>
      <c r="BD50" s="218" t="s">
        <v>74</v>
      </c>
      <c r="BE50" s="1" t="s">
        <v>51</v>
      </c>
      <c r="BF50" s="1" t="s">
        <v>51</v>
      </c>
    </row>
    <row r="51" spans="2:58" s="57" customFormat="1" ht="75">
      <c r="B51" s="311">
        <v>42185</v>
      </c>
      <c r="C51" s="116" t="s">
        <v>823</v>
      </c>
      <c r="D51" s="116" t="s">
        <v>837</v>
      </c>
      <c r="E51" s="116" t="s">
        <v>924</v>
      </c>
      <c r="F51" s="116">
        <v>8523873</v>
      </c>
      <c r="G51" s="341">
        <v>15182884</v>
      </c>
      <c r="H51" s="116">
        <v>1</v>
      </c>
      <c r="I51" s="116" t="s">
        <v>108</v>
      </c>
      <c r="J51" s="116" t="s">
        <v>842</v>
      </c>
      <c r="K51" s="311">
        <v>41487</v>
      </c>
      <c r="L51" s="311">
        <v>41122</v>
      </c>
      <c r="M51" s="116" t="s">
        <v>839</v>
      </c>
      <c r="N51" s="329">
        <v>104200</v>
      </c>
      <c r="O51" s="329">
        <v>96300.67</v>
      </c>
      <c r="P51" s="329">
        <v>124500</v>
      </c>
      <c r="Q51" s="311">
        <v>42102</v>
      </c>
      <c r="R51" s="329"/>
      <c r="S51" s="116">
        <v>390</v>
      </c>
      <c r="T51" s="311"/>
      <c r="U51" s="311">
        <v>41607</v>
      </c>
      <c r="V51" s="1">
        <v>578</v>
      </c>
      <c r="W51" s="1">
        <v>0</v>
      </c>
      <c r="X51" s="1">
        <v>0</v>
      </c>
      <c r="Y51" s="1">
        <v>0</v>
      </c>
      <c r="Z51" s="1">
        <v>0</v>
      </c>
      <c r="AA51" s="1">
        <v>120</v>
      </c>
      <c r="AB51" s="1">
        <v>0</v>
      </c>
      <c r="AC51" s="1">
        <v>0</v>
      </c>
      <c r="AD51" s="1">
        <v>0</v>
      </c>
      <c r="AE51" s="1">
        <v>0</v>
      </c>
      <c r="AF51" s="1">
        <v>0</v>
      </c>
      <c r="AG51" s="1">
        <v>0</v>
      </c>
      <c r="AH51" s="1">
        <v>0</v>
      </c>
      <c r="AI51" s="1">
        <v>0</v>
      </c>
      <c r="AJ51" s="1">
        <v>14</v>
      </c>
      <c r="AK51" s="1">
        <v>0</v>
      </c>
      <c r="AL51" s="1">
        <v>134</v>
      </c>
      <c r="AM51" s="1">
        <v>444</v>
      </c>
      <c r="AN51" s="1">
        <v>54</v>
      </c>
      <c r="AO51" s="314">
        <v>0.3</v>
      </c>
      <c r="AP51" s="329">
        <v>59.21</v>
      </c>
      <c r="AQ51" s="329">
        <v>84.58</v>
      </c>
      <c r="AR51" s="313">
        <v>-25.374999899999999</v>
      </c>
      <c r="AS51" s="116" t="s">
        <v>51</v>
      </c>
      <c r="AT51" s="116" t="s">
        <v>51</v>
      </c>
      <c r="AU51" s="116">
        <v>578</v>
      </c>
      <c r="AV51" s="116">
        <v>126</v>
      </c>
      <c r="AW51" s="313">
        <v>84.58</v>
      </c>
      <c r="AX51" s="313">
        <v>-25.37</v>
      </c>
      <c r="AY51" s="329" t="s">
        <v>51</v>
      </c>
      <c r="AZ51" s="216">
        <v>318</v>
      </c>
      <c r="BA51" s="1" t="s">
        <v>51</v>
      </c>
      <c r="BB51" s="217" t="s">
        <v>51</v>
      </c>
      <c r="BC51" s="218" t="s">
        <v>959</v>
      </c>
      <c r="BD51" s="218" t="s">
        <v>960</v>
      </c>
      <c r="BE51" s="1" t="s">
        <v>51</v>
      </c>
      <c r="BF51" s="1" t="s">
        <v>51</v>
      </c>
    </row>
    <row r="52" spans="2:58" s="57" customFormat="1" ht="75">
      <c r="B52" s="311">
        <v>42185</v>
      </c>
      <c r="C52" s="116" t="s">
        <v>826</v>
      </c>
      <c r="D52" s="116" t="s">
        <v>837</v>
      </c>
      <c r="E52" s="116" t="s">
        <v>844</v>
      </c>
      <c r="F52" s="116">
        <v>8568181</v>
      </c>
      <c r="G52" s="341">
        <v>15075666</v>
      </c>
      <c r="H52" s="116">
        <v>1</v>
      </c>
      <c r="I52" s="116" t="s">
        <v>125</v>
      </c>
      <c r="J52" s="116" t="s">
        <v>842</v>
      </c>
      <c r="K52" s="311">
        <v>41426</v>
      </c>
      <c r="L52" s="311">
        <v>41000</v>
      </c>
      <c r="M52" s="116" t="s">
        <v>839</v>
      </c>
      <c r="N52" s="329">
        <v>57375</v>
      </c>
      <c r="O52" s="329">
        <v>54947.74</v>
      </c>
      <c r="P52" s="329">
        <v>37000</v>
      </c>
      <c r="Q52" s="311">
        <v>42110</v>
      </c>
      <c r="R52" s="329"/>
      <c r="S52" s="116">
        <v>300</v>
      </c>
      <c r="T52" s="311"/>
      <c r="U52" s="311">
        <v>41546</v>
      </c>
      <c r="V52" s="1">
        <v>639</v>
      </c>
      <c r="W52" s="1">
        <v>0</v>
      </c>
      <c r="X52" s="1">
        <v>0</v>
      </c>
      <c r="Y52" s="1">
        <v>0</v>
      </c>
      <c r="Z52" s="1">
        <v>125</v>
      </c>
      <c r="AA52" s="1">
        <v>0</v>
      </c>
      <c r="AB52" s="1">
        <v>0</v>
      </c>
      <c r="AC52" s="1">
        <v>0</v>
      </c>
      <c r="AD52" s="1">
        <v>0</v>
      </c>
      <c r="AE52" s="1">
        <v>0</v>
      </c>
      <c r="AF52" s="1">
        <v>0</v>
      </c>
      <c r="AG52" s="1">
        <v>0</v>
      </c>
      <c r="AH52" s="1">
        <v>124</v>
      </c>
      <c r="AI52" s="1">
        <v>12</v>
      </c>
      <c r="AJ52" s="1">
        <v>68</v>
      </c>
      <c r="AK52" s="1">
        <v>0</v>
      </c>
      <c r="AL52" s="1">
        <v>329</v>
      </c>
      <c r="AM52" s="1">
        <v>310</v>
      </c>
      <c r="AN52" s="1">
        <v>10</v>
      </c>
      <c r="AO52" s="314">
        <v>0.3</v>
      </c>
      <c r="AP52" s="329">
        <v>59.21</v>
      </c>
      <c r="AQ52" s="329">
        <v>84.58</v>
      </c>
      <c r="AR52" s="313">
        <v>-25.374999899999999</v>
      </c>
      <c r="AS52" s="116" t="s">
        <v>51</v>
      </c>
      <c r="AT52" s="116" t="s">
        <v>51</v>
      </c>
      <c r="AU52" s="116">
        <v>639</v>
      </c>
      <c r="AV52" s="116">
        <v>272</v>
      </c>
      <c r="AW52" s="313">
        <v>84.58</v>
      </c>
      <c r="AX52" s="313">
        <v>-25.37</v>
      </c>
      <c r="AY52" s="329" t="s">
        <v>51</v>
      </c>
      <c r="AZ52" s="216">
        <v>38</v>
      </c>
      <c r="BA52" s="1" t="s">
        <v>51</v>
      </c>
      <c r="BB52" s="217" t="s">
        <v>51</v>
      </c>
      <c r="BC52" s="218" t="s">
        <v>961</v>
      </c>
      <c r="BD52" s="218" t="s">
        <v>74</v>
      </c>
      <c r="BE52" s="1" t="s">
        <v>51</v>
      </c>
      <c r="BF52" s="1" t="s">
        <v>51</v>
      </c>
    </row>
    <row r="53" spans="2:58" s="57" customFormat="1" ht="90">
      <c r="B53" s="311">
        <v>42185</v>
      </c>
      <c r="C53" s="116" t="s">
        <v>824</v>
      </c>
      <c r="D53" s="116" t="s">
        <v>837</v>
      </c>
      <c r="E53" s="116" t="s">
        <v>845</v>
      </c>
      <c r="F53" s="116">
        <v>8571478</v>
      </c>
      <c r="G53" s="341">
        <v>15233125</v>
      </c>
      <c r="H53" s="116">
        <v>1</v>
      </c>
      <c r="I53" s="116" t="s">
        <v>112</v>
      </c>
      <c r="J53" s="116" t="s">
        <v>842</v>
      </c>
      <c r="K53" s="311">
        <v>41487</v>
      </c>
      <c r="L53" s="311">
        <v>39965</v>
      </c>
      <c r="M53" s="116" t="s">
        <v>839</v>
      </c>
      <c r="N53" s="329">
        <v>995000</v>
      </c>
      <c r="O53" s="329">
        <v>1045303.65</v>
      </c>
      <c r="P53" s="329">
        <v>659900</v>
      </c>
      <c r="Q53" s="311">
        <v>42151</v>
      </c>
      <c r="R53" s="329"/>
      <c r="S53" s="116">
        <v>390</v>
      </c>
      <c r="T53" s="311"/>
      <c r="U53" s="311">
        <v>41607</v>
      </c>
      <c r="V53" s="1">
        <v>578</v>
      </c>
      <c r="W53" s="1">
        <v>80</v>
      </c>
      <c r="X53" s="1">
        <v>0</v>
      </c>
      <c r="Y53" s="1">
        <v>0</v>
      </c>
      <c r="Z53" s="1">
        <v>0</v>
      </c>
      <c r="AA53" s="1">
        <v>0</v>
      </c>
      <c r="AB53" s="1">
        <v>0</v>
      </c>
      <c r="AC53" s="1">
        <v>0</v>
      </c>
      <c r="AD53" s="1">
        <v>0</v>
      </c>
      <c r="AE53" s="1">
        <v>0</v>
      </c>
      <c r="AF53" s="1">
        <v>0</v>
      </c>
      <c r="AG53" s="1">
        <v>0</v>
      </c>
      <c r="AH53" s="1">
        <v>0</v>
      </c>
      <c r="AI53" s="1">
        <v>0</v>
      </c>
      <c r="AJ53" s="1">
        <v>14</v>
      </c>
      <c r="AK53" s="1">
        <v>0</v>
      </c>
      <c r="AL53" s="1">
        <v>94</v>
      </c>
      <c r="AM53" s="1">
        <v>484</v>
      </c>
      <c r="AN53" s="1">
        <v>94</v>
      </c>
      <c r="AO53" s="314">
        <v>0.3</v>
      </c>
      <c r="AP53" s="329">
        <v>59.21</v>
      </c>
      <c r="AQ53" s="329">
        <v>84.58</v>
      </c>
      <c r="AR53" s="313">
        <v>-25.374999899999999</v>
      </c>
      <c r="AS53" s="116" t="s">
        <v>51</v>
      </c>
      <c r="AT53" s="116" t="s">
        <v>51</v>
      </c>
      <c r="AU53" s="116">
        <v>578</v>
      </c>
      <c r="AV53" s="116">
        <v>441</v>
      </c>
      <c r="AW53" s="313">
        <v>59.21</v>
      </c>
      <c r="AX53" s="313">
        <v>0</v>
      </c>
      <c r="AY53" s="329" t="s">
        <v>49</v>
      </c>
      <c r="AZ53" s="216">
        <v>43</v>
      </c>
      <c r="BA53" s="1" t="s">
        <v>51</v>
      </c>
      <c r="BB53" s="217" t="s">
        <v>51</v>
      </c>
      <c r="BC53" s="218" t="s">
        <v>962</v>
      </c>
      <c r="BD53" s="218" t="s">
        <v>74</v>
      </c>
      <c r="BE53" s="1" t="s">
        <v>51</v>
      </c>
      <c r="BF53" s="1" t="s">
        <v>51</v>
      </c>
    </row>
    <row r="54" spans="2:58" s="57" customFormat="1" ht="45">
      <c r="B54" s="311">
        <v>42185</v>
      </c>
      <c r="C54" s="116" t="s">
        <v>823</v>
      </c>
      <c r="D54" s="116" t="s">
        <v>837</v>
      </c>
      <c r="E54" s="116" t="s">
        <v>887</v>
      </c>
      <c r="F54" s="116">
        <v>8524613</v>
      </c>
      <c r="G54" s="341">
        <v>15351034</v>
      </c>
      <c r="H54" s="116">
        <v>1</v>
      </c>
      <c r="I54" s="116" t="s">
        <v>113</v>
      </c>
      <c r="J54" s="116" t="s">
        <v>842</v>
      </c>
      <c r="K54" s="311">
        <v>41487</v>
      </c>
      <c r="L54" s="311">
        <v>40969</v>
      </c>
      <c r="M54" s="116" t="s">
        <v>839</v>
      </c>
      <c r="N54" s="329">
        <v>93000</v>
      </c>
      <c r="O54" s="329">
        <v>87048.52</v>
      </c>
      <c r="P54" s="329">
        <v>35000</v>
      </c>
      <c r="Q54" s="311">
        <v>42039</v>
      </c>
      <c r="R54" s="329">
        <v>106054.59</v>
      </c>
      <c r="S54" s="116">
        <v>570</v>
      </c>
      <c r="T54" s="311">
        <v>41690</v>
      </c>
      <c r="U54" s="311">
        <v>41607</v>
      </c>
      <c r="V54" s="1">
        <v>578</v>
      </c>
      <c r="W54" s="1">
        <v>0</v>
      </c>
      <c r="X54" s="1">
        <v>0</v>
      </c>
      <c r="Y54" s="1">
        <v>0</v>
      </c>
      <c r="Z54" s="1">
        <v>0</v>
      </c>
      <c r="AA54" s="1">
        <v>0</v>
      </c>
      <c r="AB54" s="1">
        <v>0</v>
      </c>
      <c r="AC54" s="1">
        <v>0</v>
      </c>
      <c r="AD54" s="1">
        <v>0</v>
      </c>
      <c r="AE54" s="1">
        <v>0</v>
      </c>
      <c r="AF54" s="1">
        <v>0</v>
      </c>
      <c r="AG54" s="1">
        <v>0</v>
      </c>
      <c r="AH54" s="1">
        <v>0</v>
      </c>
      <c r="AI54" s="1">
        <v>0</v>
      </c>
      <c r="AJ54" s="1">
        <v>0</v>
      </c>
      <c r="AK54" s="1">
        <v>0</v>
      </c>
      <c r="AL54" s="1">
        <v>0</v>
      </c>
      <c r="AM54" s="1">
        <v>578</v>
      </c>
      <c r="AN54" s="1">
        <v>8</v>
      </c>
      <c r="AO54" s="314">
        <v>0.3</v>
      </c>
      <c r="AP54" s="329">
        <v>59.21</v>
      </c>
      <c r="AQ54" s="329">
        <v>84.58</v>
      </c>
      <c r="AR54" s="313">
        <v>-25.374999899999999</v>
      </c>
      <c r="AS54" s="116" t="s">
        <v>51</v>
      </c>
      <c r="AT54" s="116" t="s">
        <v>51</v>
      </c>
      <c r="AU54" s="116">
        <v>83</v>
      </c>
      <c r="AV54" s="116">
        <v>83</v>
      </c>
      <c r="AW54" s="313">
        <v>84.58</v>
      </c>
      <c r="AX54" s="313">
        <v>-25.37</v>
      </c>
      <c r="AY54" s="329" t="s">
        <v>51</v>
      </c>
      <c r="AZ54" s="216">
        <v>495</v>
      </c>
      <c r="BA54" s="1" t="s">
        <v>51</v>
      </c>
      <c r="BB54" s="217" t="s">
        <v>51</v>
      </c>
      <c r="BC54" s="218" t="s">
        <v>963</v>
      </c>
      <c r="BD54" s="218" t="s">
        <v>74</v>
      </c>
      <c r="BE54" s="1" t="s">
        <v>51</v>
      </c>
      <c r="BF54" s="1" t="s">
        <v>51</v>
      </c>
    </row>
    <row r="55" spans="2:58" s="57" customFormat="1" ht="45">
      <c r="B55" s="311">
        <v>42185</v>
      </c>
      <c r="C55" s="116" t="s">
        <v>825</v>
      </c>
      <c r="D55" s="116" t="s">
        <v>837</v>
      </c>
      <c r="E55" s="116" t="s">
        <v>864</v>
      </c>
      <c r="F55" s="116">
        <v>8575738</v>
      </c>
      <c r="G55" s="341">
        <v>15336886</v>
      </c>
      <c r="H55" s="116">
        <v>1</v>
      </c>
      <c r="I55" s="116" t="s">
        <v>105</v>
      </c>
      <c r="J55" s="116" t="s">
        <v>842</v>
      </c>
      <c r="K55" s="311">
        <v>41487</v>
      </c>
      <c r="L55" s="311">
        <v>39814</v>
      </c>
      <c r="M55" s="116" t="s">
        <v>839</v>
      </c>
      <c r="N55" s="329">
        <v>279200</v>
      </c>
      <c r="O55" s="329">
        <v>279200</v>
      </c>
      <c r="P55" s="329">
        <v>165000</v>
      </c>
      <c r="Q55" s="311">
        <v>42044</v>
      </c>
      <c r="R55" s="329"/>
      <c r="S55" s="116">
        <v>330</v>
      </c>
      <c r="T55" s="311"/>
      <c r="U55" s="311">
        <v>41607</v>
      </c>
      <c r="V55" s="1">
        <v>578</v>
      </c>
      <c r="W55" s="1">
        <v>0</v>
      </c>
      <c r="X55" s="1">
        <v>0</v>
      </c>
      <c r="Y55" s="1">
        <v>0</v>
      </c>
      <c r="Z55" s="1">
        <v>0</v>
      </c>
      <c r="AA55" s="1">
        <v>120</v>
      </c>
      <c r="AB55" s="1">
        <v>0</v>
      </c>
      <c r="AC55" s="1">
        <v>0</v>
      </c>
      <c r="AD55" s="1">
        <v>0</v>
      </c>
      <c r="AE55" s="1">
        <v>0</v>
      </c>
      <c r="AF55" s="1">
        <v>0</v>
      </c>
      <c r="AG55" s="1">
        <v>0</v>
      </c>
      <c r="AH55" s="1">
        <v>30</v>
      </c>
      <c r="AI55" s="1">
        <v>0</v>
      </c>
      <c r="AJ55" s="1">
        <v>69</v>
      </c>
      <c r="AK55" s="1">
        <v>0</v>
      </c>
      <c r="AL55" s="1">
        <v>219</v>
      </c>
      <c r="AM55" s="1">
        <v>359</v>
      </c>
      <c r="AN55" s="1">
        <v>29</v>
      </c>
      <c r="AO55" s="314">
        <v>0.3</v>
      </c>
      <c r="AP55" s="329">
        <v>59.21</v>
      </c>
      <c r="AQ55" s="329">
        <v>84.58</v>
      </c>
      <c r="AR55" s="313">
        <v>-25.374999899999999</v>
      </c>
      <c r="AS55" s="116" t="s">
        <v>51</v>
      </c>
      <c r="AT55" s="116" t="s">
        <v>51</v>
      </c>
      <c r="AU55" s="116">
        <v>578</v>
      </c>
      <c r="AV55" s="116">
        <v>186</v>
      </c>
      <c r="AW55" s="313">
        <v>84.58</v>
      </c>
      <c r="AX55" s="313">
        <v>-25.37</v>
      </c>
      <c r="AY55" s="329" t="s">
        <v>51</v>
      </c>
      <c r="AZ55" s="216">
        <v>173</v>
      </c>
      <c r="BA55" s="1" t="s">
        <v>51</v>
      </c>
      <c r="BB55" s="217" t="s">
        <v>51</v>
      </c>
      <c r="BC55" s="218" t="s">
        <v>964</v>
      </c>
      <c r="BD55" s="218" t="s">
        <v>965</v>
      </c>
      <c r="BE55" s="1" t="s">
        <v>51</v>
      </c>
      <c r="BF55" s="1" t="s">
        <v>51</v>
      </c>
    </row>
    <row r="56" spans="2:58" s="57" customFormat="1" ht="60">
      <c r="B56" s="311">
        <v>42185</v>
      </c>
      <c r="C56" s="116" t="s">
        <v>824</v>
      </c>
      <c r="D56" s="116" t="s">
        <v>837</v>
      </c>
      <c r="E56" s="116" t="s">
        <v>856</v>
      </c>
      <c r="F56" s="116">
        <v>8568833</v>
      </c>
      <c r="G56" s="341">
        <v>15228992</v>
      </c>
      <c r="H56" s="116">
        <v>1</v>
      </c>
      <c r="I56" s="116" t="s">
        <v>132</v>
      </c>
      <c r="J56" s="116" t="s">
        <v>842</v>
      </c>
      <c r="K56" s="311">
        <v>41487</v>
      </c>
      <c r="L56" s="311">
        <v>40634</v>
      </c>
      <c r="M56" s="116" t="s">
        <v>839</v>
      </c>
      <c r="N56" s="329">
        <v>356000</v>
      </c>
      <c r="O56" s="329">
        <v>403752</v>
      </c>
      <c r="P56" s="329">
        <v>219000</v>
      </c>
      <c r="Q56" s="311">
        <v>42141</v>
      </c>
      <c r="R56" s="329"/>
      <c r="S56" s="116">
        <v>440</v>
      </c>
      <c r="T56" s="311"/>
      <c r="U56" s="311">
        <v>41607</v>
      </c>
      <c r="V56" s="1">
        <v>578</v>
      </c>
      <c r="W56" s="1">
        <v>0</v>
      </c>
      <c r="X56" s="1">
        <v>0</v>
      </c>
      <c r="Y56" s="1">
        <v>0</v>
      </c>
      <c r="Z56" s="1">
        <v>0</v>
      </c>
      <c r="AA56" s="1">
        <v>0</v>
      </c>
      <c r="AB56" s="1">
        <v>0</v>
      </c>
      <c r="AC56" s="1">
        <v>90</v>
      </c>
      <c r="AD56" s="1">
        <v>0</v>
      </c>
      <c r="AE56" s="1">
        <v>0</v>
      </c>
      <c r="AF56" s="1">
        <v>0</v>
      </c>
      <c r="AG56" s="1">
        <v>0</v>
      </c>
      <c r="AH56" s="1">
        <v>0</v>
      </c>
      <c r="AI56" s="1">
        <v>0</v>
      </c>
      <c r="AJ56" s="1">
        <v>12</v>
      </c>
      <c r="AK56" s="1">
        <v>0</v>
      </c>
      <c r="AL56" s="1">
        <v>102</v>
      </c>
      <c r="AM56" s="1">
        <v>476</v>
      </c>
      <c r="AN56" s="1">
        <v>36</v>
      </c>
      <c r="AO56" s="314">
        <v>0.3</v>
      </c>
      <c r="AP56" s="329">
        <v>59.21</v>
      </c>
      <c r="AQ56" s="329">
        <v>84.58</v>
      </c>
      <c r="AR56" s="313">
        <v>-25.374999899999999</v>
      </c>
      <c r="AS56" s="116" t="s">
        <v>51</v>
      </c>
      <c r="AT56" s="116" t="s">
        <v>51</v>
      </c>
      <c r="AU56" s="116">
        <v>578</v>
      </c>
      <c r="AV56" s="116">
        <v>400</v>
      </c>
      <c r="AW56" s="313">
        <v>84.58</v>
      </c>
      <c r="AX56" s="313">
        <v>-25.37</v>
      </c>
      <c r="AY56" s="329" t="s">
        <v>51</v>
      </c>
      <c r="AZ56" s="216">
        <v>76</v>
      </c>
      <c r="BA56" s="1" t="s">
        <v>51</v>
      </c>
      <c r="BB56" s="217" t="s">
        <v>51</v>
      </c>
      <c r="BC56" s="218" t="s">
        <v>966</v>
      </c>
      <c r="BD56" s="218" t="s">
        <v>74</v>
      </c>
      <c r="BE56" s="1" t="s">
        <v>51</v>
      </c>
      <c r="BF56" s="1" t="s">
        <v>51</v>
      </c>
    </row>
    <row r="57" spans="2:58" s="57" customFormat="1" ht="90">
      <c r="B57" s="311">
        <v>42185</v>
      </c>
      <c r="C57" s="116" t="s">
        <v>826</v>
      </c>
      <c r="D57" s="116" t="s">
        <v>837</v>
      </c>
      <c r="E57" s="116" t="s">
        <v>880</v>
      </c>
      <c r="F57" s="116">
        <v>8566469</v>
      </c>
      <c r="G57" s="341">
        <v>14956320</v>
      </c>
      <c r="H57" s="116">
        <v>1</v>
      </c>
      <c r="I57" s="116" t="s">
        <v>120</v>
      </c>
      <c r="J57" s="116" t="s">
        <v>842</v>
      </c>
      <c r="K57" s="311">
        <v>41426</v>
      </c>
      <c r="L57" s="311">
        <v>39904</v>
      </c>
      <c r="M57" s="116" t="s">
        <v>839</v>
      </c>
      <c r="N57" s="329">
        <v>194405</v>
      </c>
      <c r="O57" s="329">
        <v>194373.42</v>
      </c>
      <c r="P57" s="329">
        <v>185000</v>
      </c>
      <c r="Q57" s="311">
        <v>42090</v>
      </c>
      <c r="R57" s="329"/>
      <c r="S57" s="116">
        <v>390</v>
      </c>
      <c r="T57" s="311"/>
      <c r="U57" s="311">
        <v>41546</v>
      </c>
      <c r="V57" s="1">
        <v>639</v>
      </c>
      <c r="W57" s="1">
        <v>0</v>
      </c>
      <c r="X57" s="1">
        <v>0</v>
      </c>
      <c r="Y57" s="1">
        <v>0</v>
      </c>
      <c r="Z57" s="1">
        <v>125</v>
      </c>
      <c r="AA57" s="1">
        <v>0</v>
      </c>
      <c r="AB57" s="1">
        <v>0</v>
      </c>
      <c r="AC57" s="1">
        <v>0</v>
      </c>
      <c r="AD57" s="1">
        <v>0</v>
      </c>
      <c r="AE57" s="1">
        <v>0</v>
      </c>
      <c r="AF57" s="1">
        <v>0</v>
      </c>
      <c r="AG57" s="1">
        <v>0</v>
      </c>
      <c r="AH57" s="1">
        <v>15</v>
      </c>
      <c r="AI57" s="1">
        <v>0</v>
      </c>
      <c r="AJ57" s="1">
        <v>14</v>
      </c>
      <c r="AK57" s="1">
        <v>0</v>
      </c>
      <c r="AL57" s="1">
        <v>154</v>
      </c>
      <c r="AM57" s="1">
        <v>485</v>
      </c>
      <c r="AN57" s="1">
        <v>95</v>
      </c>
      <c r="AO57" s="314">
        <v>0.3</v>
      </c>
      <c r="AP57" s="329">
        <v>59.21</v>
      </c>
      <c r="AQ57" s="329">
        <v>84.58</v>
      </c>
      <c r="AR57" s="313">
        <v>-25.374999899999999</v>
      </c>
      <c r="AS57" s="116" t="s">
        <v>51</v>
      </c>
      <c r="AT57" s="116" t="s">
        <v>51</v>
      </c>
      <c r="AU57" s="116">
        <v>639</v>
      </c>
      <c r="AV57" s="116">
        <v>250</v>
      </c>
      <c r="AW57" s="313">
        <v>84.58</v>
      </c>
      <c r="AX57" s="313">
        <v>-25.37</v>
      </c>
      <c r="AY57" s="329" t="s">
        <v>51</v>
      </c>
      <c r="AZ57" s="216">
        <v>235</v>
      </c>
      <c r="BA57" s="1" t="s">
        <v>51</v>
      </c>
      <c r="BB57" s="217" t="s">
        <v>51</v>
      </c>
      <c r="BC57" s="218" t="s">
        <v>967</v>
      </c>
      <c r="BD57" s="218" t="s">
        <v>968</v>
      </c>
      <c r="BE57" s="1" t="s">
        <v>51</v>
      </c>
      <c r="BF57" s="1" t="s">
        <v>51</v>
      </c>
    </row>
    <row r="58" spans="2:58" s="57" customFormat="1" ht="90">
      <c r="B58" s="311">
        <v>42185</v>
      </c>
      <c r="C58" s="116" t="s">
        <v>826</v>
      </c>
      <c r="D58" s="116" t="s">
        <v>837</v>
      </c>
      <c r="E58" s="116" t="s">
        <v>917</v>
      </c>
      <c r="F58" s="116">
        <v>8544454</v>
      </c>
      <c r="G58" s="341">
        <v>15179062</v>
      </c>
      <c r="H58" s="116">
        <v>1</v>
      </c>
      <c r="I58" s="116" t="s">
        <v>105</v>
      </c>
      <c r="J58" s="116" t="s">
        <v>842</v>
      </c>
      <c r="K58" s="311">
        <v>41487</v>
      </c>
      <c r="L58" s="311">
        <v>40756</v>
      </c>
      <c r="M58" s="116" t="s">
        <v>839</v>
      </c>
      <c r="N58" s="329">
        <v>109220</v>
      </c>
      <c r="O58" s="329">
        <v>109220</v>
      </c>
      <c r="P58" s="329">
        <v>45000</v>
      </c>
      <c r="Q58" s="311">
        <v>42130</v>
      </c>
      <c r="R58" s="329"/>
      <c r="S58" s="116">
        <v>330</v>
      </c>
      <c r="T58" s="311"/>
      <c r="U58" s="311">
        <v>41607</v>
      </c>
      <c r="V58" s="1">
        <v>578</v>
      </c>
      <c r="W58" s="1">
        <v>0</v>
      </c>
      <c r="X58" s="1">
        <v>0</v>
      </c>
      <c r="Y58" s="1">
        <v>0</v>
      </c>
      <c r="Z58" s="1">
        <v>125</v>
      </c>
      <c r="AA58" s="1">
        <v>0</v>
      </c>
      <c r="AB58" s="1">
        <v>0</v>
      </c>
      <c r="AC58" s="1">
        <v>0</v>
      </c>
      <c r="AD58" s="1">
        <v>0</v>
      </c>
      <c r="AE58" s="1">
        <v>0</v>
      </c>
      <c r="AF58" s="1">
        <v>0</v>
      </c>
      <c r="AG58" s="1">
        <v>0</v>
      </c>
      <c r="AH58" s="1">
        <v>45</v>
      </c>
      <c r="AI58" s="1">
        <v>0</v>
      </c>
      <c r="AJ58" s="1">
        <v>14</v>
      </c>
      <c r="AK58" s="1">
        <v>0</v>
      </c>
      <c r="AL58" s="1">
        <v>184</v>
      </c>
      <c r="AM58" s="1">
        <v>394</v>
      </c>
      <c r="AN58" s="1">
        <v>64</v>
      </c>
      <c r="AO58" s="314">
        <v>0.3</v>
      </c>
      <c r="AP58" s="329">
        <v>59.21</v>
      </c>
      <c r="AQ58" s="329">
        <v>84.58</v>
      </c>
      <c r="AR58" s="313">
        <v>-25.374999899999999</v>
      </c>
      <c r="AS58" s="116" t="s">
        <v>51</v>
      </c>
      <c r="AT58" s="116" t="s">
        <v>51</v>
      </c>
      <c r="AU58" s="116">
        <v>578</v>
      </c>
      <c r="AV58" s="116">
        <v>95</v>
      </c>
      <c r="AW58" s="313">
        <v>84.58</v>
      </c>
      <c r="AX58" s="313">
        <v>-25.37</v>
      </c>
      <c r="AY58" s="329" t="s">
        <v>51</v>
      </c>
      <c r="AZ58" s="216">
        <v>299</v>
      </c>
      <c r="BA58" s="1" t="s">
        <v>51</v>
      </c>
      <c r="BB58" s="217" t="s">
        <v>51</v>
      </c>
      <c r="BC58" s="218" t="s">
        <v>969</v>
      </c>
      <c r="BD58" s="218" t="s">
        <v>970</v>
      </c>
      <c r="BE58" s="1" t="s">
        <v>51</v>
      </c>
      <c r="BF58" s="1" t="s">
        <v>51</v>
      </c>
    </row>
    <row r="59" spans="2:58" s="57" customFormat="1" ht="75">
      <c r="B59" s="311">
        <v>42185</v>
      </c>
      <c r="C59" s="116" t="s">
        <v>825</v>
      </c>
      <c r="D59" s="116" t="s">
        <v>837</v>
      </c>
      <c r="E59" s="116" t="s">
        <v>913</v>
      </c>
      <c r="F59" s="116">
        <v>8575915</v>
      </c>
      <c r="G59" s="341">
        <v>15674948</v>
      </c>
      <c r="H59" s="116">
        <v>1</v>
      </c>
      <c r="I59" s="116" t="s">
        <v>105</v>
      </c>
      <c r="J59" s="116" t="s">
        <v>842</v>
      </c>
      <c r="K59" s="311">
        <v>41548</v>
      </c>
      <c r="L59" s="311">
        <v>40118</v>
      </c>
      <c r="M59" s="116" t="s">
        <v>839</v>
      </c>
      <c r="N59" s="329">
        <v>258850</v>
      </c>
      <c r="O59" s="329">
        <v>284440.59999999998</v>
      </c>
      <c r="P59" s="329">
        <v>232000</v>
      </c>
      <c r="Q59" s="311">
        <v>42135</v>
      </c>
      <c r="R59" s="329"/>
      <c r="S59" s="116">
        <v>330</v>
      </c>
      <c r="T59" s="311"/>
      <c r="U59" s="311">
        <v>41668</v>
      </c>
      <c r="V59" s="1">
        <v>517</v>
      </c>
      <c r="W59" s="1">
        <v>0</v>
      </c>
      <c r="X59" s="1">
        <v>0</v>
      </c>
      <c r="Y59" s="1">
        <v>0</v>
      </c>
      <c r="Z59" s="1">
        <v>0</v>
      </c>
      <c r="AA59" s="1">
        <v>0</v>
      </c>
      <c r="AB59" s="1">
        <v>0</v>
      </c>
      <c r="AC59" s="1">
        <v>90</v>
      </c>
      <c r="AD59" s="1">
        <v>0</v>
      </c>
      <c r="AE59" s="1">
        <v>0</v>
      </c>
      <c r="AF59" s="1">
        <v>0</v>
      </c>
      <c r="AG59" s="1">
        <v>0</v>
      </c>
      <c r="AH59" s="1">
        <v>0</v>
      </c>
      <c r="AI59" s="1">
        <v>0</v>
      </c>
      <c r="AJ59" s="1">
        <v>14</v>
      </c>
      <c r="AK59" s="1">
        <v>0</v>
      </c>
      <c r="AL59" s="1">
        <v>104</v>
      </c>
      <c r="AM59" s="1">
        <v>413</v>
      </c>
      <c r="AN59" s="1">
        <v>83</v>
      </c>
      <c r="AO59" s="314">
        <v>0.3</v>
      </c>
      <c r="AP59" s="329">
        <v>59.21</v>
      </c>
      <c r="AQ59" s="329">
        <v>84.58</v>
      </c>
      <c r="AR59" s="313">
        <v>-25.374999899999999</v>
      </c>
      <c r="AS59" s="116" t="s">
        <v>51</v>
      </c>
      <c r="AT59" s="116" t="s">
        <v>51</v>
      </c>
      <c r="AU59" s="116">
        <v>517</v>
      </c>
      <c r="AV59" s="116">
        <v>223</v>
      </c>
      <c r="AW59" s="313">
        <v>84.58</v>
      </c>
      <c r="AX59" s="313">
        <v>-25.37</v>
      </c>
      <c r="AY59" s="329" t="s">
        <v>51</v>
      </c>
      <c r="AZ59" s="216">
        <v>190</v>
      </c>
      <c r="BA59" s="1" t="s">
        <v>51</v>
      </c>
      <c r="BB59" s="217" t="s">
        <v>51</v>
      </c>
      <c r="BC59" s="218" t="s">
        <v>971</v>
      </c>
      <c r="BD59" s="218" t="s">
        <v>972</v>
      </c>
      <c r="BE59" s="1" t="s">
        <v>51</v>
      </c>
      <c r="BF59" s="1" t="s">
        <v>51</v>
      </c>
    </row>
    <row r="60" spans="2:58" s="57" customFormat="1" ht="45">
      <c r="B60" s="311">
        <v>42185</v>
      </c>
      <c r="C60" s="116" t="s">
        <v>826</v>
      </c>
      <c r="D60" s="116" t="s">
        <v>837</v>
      </c>
      <c r="E60" s="116" t="s">
        <v>883</v>
      </c>
      <c r="F60" s="116">
        <v>8561665</v>
      </c>
      <c r="G60" s="341">
        <v>15068398</v>
      </c>
      <c r="H60" s="116">
        <v>1</v>
      </c>
      <c r="I60" s="116" t="s">
        <v>101</v>
      </c>
      <c r="J60" s="116" t="s">
        <v>842</v>
      </c>
      <c r="K60" s="311">
        <v>41426</v>
      </c>
      <c r="L60" s="311">
        <v>40148</v>
      </c>
      <c r="M60" s="116" t="s">
        <v>839</v>
      </c>
      <c r="N60" s="329">
        <v>137600</v>
      </c>
      <c r="O60" s="329">
        <v>131825.60999999999</v>
      </c>
      <c r="P60" s="329">
        <v>90000</v>
      </c>
      <c r="Q60" s="311">
        <v>42081</v>
      </c>
      <c r="R60" s="329"/>
      <c r="S60" s="116">
        <v>630</v>
      </c>
      <c r="T60" s="311"/>
      <c r="U60" s="311">
        <v>41546</v>
      </c>
      <c r="V60" s="1">
        <v>639</v>
      </c>
      <c r="W60" s="1">
        <v>0</v>
      </c>
      <c r="X60" s="1">
        <v>0</v>
      </c>
      <c r="Y60" s="1">
        <v>0</v>
      </c>
      <c r="Z60" s="1">
        <v>0</v>
      </c>
      <c r="AA60" s="1">
        <v>0</v>
      </c>
      <c r="AB60" s="1">
        <v>0</v>
      </c>
      <c r="AC60" s="1">
        <v>0</v>
      </c>
      <c r="AD60" s="1">
        <v>0</v>
      </c>
      <c r="AE60" s="1">
        <v>0</v>
      </c>
      <c r="AF60" s="1">
        <v>0</v>
      </c>
      <c r="AG60" s="1">
        <v>0</v>
      </c>
      <c r="AH60" s="1">
        <v>0</v>
      </c>
      <c r="AI60" s="1">
        <v>0</v>
      </c>
      <c r="AJ60" s="1">
        <v>0</v>
      </c>
      <c r="AK60" s="1">
        <v>0</v>
      </c>
      <c r="AL60" s="1">
        <v>0</v>
      </c>
      <c r="AM60" s="1">
        <v>639</v>
      </c>
      <c r="AN60" s="1">
        <v>9</v>
      </c>
      <c r="AO60" s="314">
        <v>0.3</v>
      </c>
      <c r="AP60" s="329">
        <v>59.21</v>
      </c>
      <c r="AQ60" s="329">
        <v>84.58</v>
      </c>
      <c r="AR60" s="313">
        <v>-25.374999899999999</v>
      </c>
      <c r="AS60" s="116" t="s">
        <v>51</v>
      </c>
      <c r="AT60" s="116" t="s">
        <v>51</v>
      </c>
      <c r="AU60" s="116">
        <v>639</v>
      </c>
      <c r="AV60" s="116">
        <v>542</v>
      </c>
      <c r="AW60" s="313">
        <v>84.58</v>
      </c>
      <c r="AX60" s="313">
        <v>-25.37</v>
      </c>
      <c r="AY60" s="329" t="s">
        <v>51</v>
      </c>
      <c r="AZ60" s="216">
        <v>97</v>
      </c>
      <c r="BA60" s="1" t="s">
        <v>51</v>
      </c>
      <c r="BB60" s="217" t="s">
        <v>51</v>
      </c>
      <c r="BC60" s="218" t="s">
        <v>973</v>
      </c>
      <c r="BD60" s="218" t="s">
        <v>974</v>
      </c>
      <c r="BE60" s="1" t="s">
        <v>51</v>
      </c>
      <c r="BF60" s="1" t="s">
        <v>51</v>
      </c>
    </row>
    <row r="61" spans="2:58" s="57" customFormat="1" ht="105">
      <c r="B61" s="311">
        <v>42185</v>
      </c>
      <c r="C61" s="116" t="s">
        <v>826</v>
      </c>
      <c r="D61" s="116" t="s">
        <v>837</v>
      </c>
      <c r="E61" s="116" t="s">
        <v>886</v>
      </c>
      <c r="F61" s="116">
        <v>8551974</v>
      </c>
      <c r="G61" s="341">
        <v>15092455</v>
      </c>
      <c r="H61" s="116">
        <v>1</v>
      </c>
      <c r="I61" s="116" t="s">
        <v>120</v>
      </c>
      <c r="J61" s="116" t="s">
        <v>842</v>
      </c>
      <c r="K61" s="311">
        <v>41426</v>
      </c>
      <c r="L61" s="311">
        <v>40299</v>
      </c>
      <c r="M61" s="116" t="s">
        <v>839</v>
      </c>
      <c r="N61" s="329">
        <v>216750</v>
      </c>
      <c r="O61" s="329">
        <v>246229.42</v>
      </c>
      <c r="P61" s="329">
        <v>215000</v>
      </c>
      <c r="Q61" s="311">
        <v>42061</v>
      </c>
      <c r="R61" s="329"/>
      <c r="S61" s="116">
        <v>390</v>
      </c>
      <c r="T61" s="311"/>
      <c r="U61" s="311">
        <v>41546</v>
      </c>
      <c r="V61" s="1">
        <v>639</v>
      </c>
      <c r="W61" s="1">
        <v>80</v>
      </c>
      <c r="X61" s="1">
        <v>0</v>
      </c>
      <c r="Y61" s="1">
        <v>0</v>
      </c>
      <c r="Z61" s="1">
        <v>0</v>
      </c>
      <c r="AA61" s="1">
        <v>0</v>
      </c>
      <c r="AB61" s="1">
        <v>0</v>
      </c>
      <c r="AC61" s="1">
        <v>0</v>
      </c>
      <c r="AD61" s="1">
        <v>0</v>
      </c>
      <c r="AE61" s="1">
        <v>0</v>
      </c>
      <c r="AF61" s="1">
        <v>0</v>
      </c>
      <c r="AG61" s="1">
        <v>0</v>
      </c>
      <c r="AH61" s="1">
        <v>39</v>
      </c>
      <c r="AI61" s="1">
        <v>0</v>
      </c>
      <c r="AJ61" s="1">
        <v>14</v>
      </c>
      <c r="AK61" s="1">
        <v>0</v>
      </c>
      <c r="AL61" s="1">
        <v>133</v>
      </c>
      <c r="AM61" s="1">
        <v>506</v>
      </c>
      <c r="AN61" s="1">
        <v>116</v>
      </c>
      <c r="AO61" s="314">
        <v>0.3</v>
      </c>
      <c r="AP61" s="329">
        <v>59.21</v>
      </c>
      <c r="AQ61" s="329">
        <v>84.58</v>
      </c>
      <c r="AR61" s="313">
        <v>-25.374999899999999</v>
      </c>
      <c r="AS61" s="116" t="s">
        <v>51</v>
      </c>
      <c r="AT61" s="116" t="s">
        <v>51</v>
      </c>
      <c r="AU61" s="116">
        <v>639</v>
      </c>
      <c r="AV61" s="116">
        <v>480</v>
      </c>
      <c r="AW61" s="313">
        <v>59.21</v>
      </c>
      <c r="AX61" s="313">
        <v>0</v>
      </c>
      <c r="AY61" s="329" t="s">
        <v>49</v>
      </c>
      <c r="AZ61" s="216">
        <v>26</v>
      </c>
      <c r="BA61" s="1" t="s">
        <v>51</v>
      </c>
      <c r="BB61" s="217" t="s">
        <v>51</v>
      </c>
      <c r="BC61" s="218" t="s">
        <v>975</v>
      </c>
      <c r="BD61" s="218" t="s">
        <v>74</v>
      </c>
      <c r="BE61" s="1" t="s">
        <v>51</v>
      </c>
      <c r="BF61" s="1" t="s">
        <v>51</v>
      </c>
    </row>
    <row r="62" spans="2:58" s="57" customFormat="1" ht="60">
      <c r="B62" s="311">
        <v>42185</v>
      </c>
      <c r="C62" s="116" t="s">
        <v>826</v>
      </c>
      <c r="D62" s="116" t="s">
        <v>837</v>
      </c>
      <c r="E62" s="116" t="s">
        <v>846</v>
      </c>
      <c r="F62" s="116">
        <v>8561170</v>
      </c>
      <c r="G62" s="341">
        <v>15027808</v>
      </c>
      <c r="H62" s="116">
        <v>1</v>
      </c>
      <c r="I62" s="116" t="s">
        <v>132</v>
      </c>
      <c r="J62" s="116" t="s">
        <v>852</v>
      </c>
      <c r="K62" s="311">
        <v>41426</v>
      </c>
      <c r="L62" s="311">
        <v>40118</v>
      </c>
      <c r="M62" s="116" t="s">
        <v>839</v>
      </c>
      <c r="N62" s="329">
        <v>214000</v>
      </c>
      <c r="O62" s="329">
        <v>210588.47</v>
      </c>
      <c r="P62" s="329">
        <v>177000</v>
      </c>
      <c r="Q62" s="311">
        <v>42026</v>
      </c>
      <c r="R62" s="329"/>
      <c r="S62" s="116">
        <v>440</v>
      </c>
      <c r="T62" s="311"/>
      <c r="U62" s="311">
        <v>41546</v>
      </c>
      <c r="V62" s="1">
        <v>639</v>
      </c>
      <c r="W62" s="1">
        <v>0</v>
      </c>
      <c r="X62" s="1">
        <v>0</v>
      </c>
      <c r="Y62" s="1">
        <v>0</v>
      </c>
      <c r="Z62" s="1">
        <v>0</v>
      </c>
      <c r="AA62" s="1">
        <v>0</v>
      </c>
      <c r="AB62" s="1">
        <v>0</v>
      </c>
      <c r="AC62" s="1">
        <v>90</v>
      </c>
      <c r="AD62" s="1">
        <v>0</v>
      </c>
      <c r="AE62" s="1">
        <v>0</v>
      </c>
      <c r="AF62" s="1">
        <v>0</v>
      </c>
      <c r="AG62" s="1">
        <v>0</v>
      </c>
      <c r="AH62" s="1">
        <v>0</v>
      </c>
      <c r="AI62" s="1">
        <v>0</v>
      </c>
      <c r="AJ62" s="1">
        <v>14</v>
      </c>
      <c r="AK62" s="1">
        <v>0</v>
      </c>
      <c r="AL62" s="1">
        <v>104</v>
      </c>
      <c r="AM62" s="1">
        <v>535</v>
      </c>
      <c r="AN62" s="1">
        <v>95</v>
      </c>
      <c r="AO62" s="314">
        <v>0.3</v>
      </c>
      <c r="AP62" s="329">
        <v>59.21</v>
      </c>
      <c r="AQ62" s="329">
        <v>84.58</v>
      </c>
      <c r="AR62" s="313">
        <v>-25.374999899999999</v>
      </c>
      <c r="AS62" s="116" t="s">
        <v>51</v>
      </c>
      <c r="AT62" s="116" t="s">
        <v>51</v>
      </c>
      <c r="AU62" s="116">
        <v>639</v>
      </c>
      <c r="AV62" s="116">
        <v>373</v>
      </c>
      <c r="AW62" s="313">
        <v>84.58</v>
      </c>
      <c r="AX62" s="313">
        <v>-25.37</v>
      </c>
      <c r="AY62" s="329" t="s">
        <v>51</v>
      </c>
      <c r="AZ62" s="216">
        <v>162</v>
      </c>
      <c r="BA62" s="1" t="s">
        <v>51</v>
      </c>
      <c r="BB62" s="217" t="s">
        <v>51</v>
      </c>
      <c r="BC62" s="218" t="s">
        <v>966</v>
      </c>
      <c r="BD62" s="218" t="s">
        <v>74</v>
      </c>
      <c r="BE62" s="1" t="s">
        <v>51</v>
      </c>
      <c r="BF62" s="1" t="s">
        <v>51</v>
      </c>
    </row>
    <row r="63" spans="2:58" s="57" customFormat="1" ht="165">
      <c r="B63" s="311">
        <v>42185</v>
      </c>
      <c r="C63" s="116" t="s">
        <v>826</v>
      </c>
      <c r="D63" s="116" t="s">
        <v>837</v>
      </c>
      <c r="E63" s="116" t="s">
        <v>844</v>
      </c>
      <c r="F63" s="116">
        <v>8559004</v>
      </c>
      <c r="G63" s="341">
        <v>15005382</v>
      </c>
      <c r="H63" s="116">
        <v>1</v>
      </c>
      <c r="I63" s="116" t="s">
        <v>105</v>
      </c>
      <c r="J63" s="116" t="s">
        <v>842</v>
      </c>
      <c r="K63" s="311">
        <v>41426</v>
      </c>
      <c r="L63" s="311">
        <v>41122</v>
      </c>
      <c r="M63" s="116" t="s">
        <v>839</v>
      </c>
      <c r="N63" s="329">
        <v>100000</v>
      </c>
      <c r="O63" s="329">
        <v>94736.68</v>
      </c>
      <c r="P63" s="329">
        <v>60000</v>
      </c>
      <c r="Q63" s="311">
        <v>41971</v>
      </c>
      <c r="R63" s="329"/>
      <c r="S63" s="116">
        <v>330</v>
      </c>
      <c r="T63" s="311"/>
      <c r="U63" s="311">
        <v>41546</v>
      </c>
      <c r="V63" s="1">
        <v>639</v>
      </c>
      <c r="W63" s="1">
        <v>162</v>
      </c>
      <c r="X63" s="1">
        <v>0</v>
      </c>
      <c r="Y63" s="1">
        <v>0</v>
      </c>
      <c r="Z63" s="1">
        <v>0</v>
      </c>
      <c r="AA63" s="1">
        <v>0</v>
      </c>
      <c r="AB63" s="1">
        <v>0</v>
      </c>
      <c r="AC63" s="1">
        <v>0</v>
      </c>
      <c r="AD63" s="1">
        <v>0</v>
      </c>
      <c r="AE63" s="1">
        <v>0</v>
      </c>
      <c r="AF63" s="1">
        <v>0</v>
      </c>
      <c r="AG63" s="1">
        <v>0</v>
      </c>
      <c r="AH63" s="1">
        <v>77</v>
      </c>
      <c r="AI63" s="1">
        <v>0</v>
      </c>
      <c r="AJ63" s="1">
        <v>14</v>
      </c>
      <c r="AK63" s="1">
        <v>0</v>
      </c>
      <c r="AL63" s="1">
        <v>253</v>
      </c>
      <c r="AM63" s="1">
        <v>386</v>
      </c>
      <c r="AN63" s="1">
        <v>56</v>
      </c>
      <c r="AO63" s="314">
        <v>0.3</v>
      </c>
      <c r="AP63" s="329">
        <v>59.21</v>
      </c>
      <c r="AQ63" s="329">
        <v>84.58</v>
      </c>
      <c r="AR63" s="313">
        <v>-25.374999899999999</v>
      </c>
      <c r="AS63" s="116" t="s">
        <v>51</v>
      </c>
      <c r="AT63" s="116" t="s">
        <v>51</v>
      </c>
      <c r="AU63" s="116">
        <v>639</v>
      </c>
      <c r="AV63" s="116">
        <v>259</v>
      </c>
      <c r="AW63" s="313">
        <v>84.58</v>
      </c>
      <c r="AX63" s="313">
        <v>-25.37</v>
      </c>
      <c r="AY63" s="329" t="s">
        <v>51</v>
      </c>
      <c r="AZ63" s="216">
        <v>127</v>
      </c>
      <c r="BA63" s="1" t="s">
        <v>51</v>
      </c>
      <c r="BB63" s="217" t="s">
        <v>51</v>
      </c>
      <c r="BC63" s="218" t="s">
        <v>976</v>
      </c>
      <c r="BD63" s="218" t="s">
        <v>977</v>
      </c>
      <c r="BE63" s="1" t="s">
        <v>51</v>
      </c>
      <c r="BF63" s="1" t="s">
        <v>51</v>
      </c>
    </row>
    <row r="64" spans="2:58" s="57" customFormat="1" ht="120">
      <c r="B64" s="311">
        <v>42185</v>
      </c>
      <c r="C64" s="116" t="s">
        <v>826</v>
      </c>
      <c r="D64" s="116" t="s">
        <v>837</v>
      </c>
      <c r="E64" s="116" t="s">
        <v>886</v>
      </c>
      <c r="F64" s="116">
        <v>8553949</v>
      </c>
      <c r="G64" s="341">
        <v>15085244</v>
      </c>
      <c r="H64" s="116">
        <v>1</v>
      </c>
      <c r="I64" s="116" t="s">
        <v>125</v>
      </c>
      <c r="J64" s="116" t="s">
        <v>842</v>
      </c>
      <c r="K64" s="311">
        <v>41426</v>
      </c>
      <c r="L64" s="311">
        <v>41456</v>
      </c>
      <c r="M64" s="116" t="s">
        <v>839</v>
      </c>
      <c r="N64" s="329">
        <v>66600</v>
      </c>
      <c r="O64" s="329">
        <v>63667.07</v>
      </c>
      <c r="P64" s="329">
        <v>31500</v>
      </c>
      <c r="Q64" s="311">
        <v>42072</v>
      </c>
      <c r="R64" s="329"/>
      <c r="S64" s="116">
        <v>300</v>
      </c>
      <c r="T64" s="311"/>
      <c r="U64" s="311">
        <v>41546</v>
      </c>
      <c r="V64" s="1">
        <v>639</v>
      </c>
      <c r="W64" s="1">
        <v>239</v>
      </c>
      <c r="X64" s="1">
        <v>0</v>
      </c>
      <c r="Y64" s="1">
        <v>0</v>
      </c>
      <c r="Z64" s="1">
        <v>0</v>
      </c>
      <c r="AA64" s="1">
        <v>0</v>
      </c>
      <c r="AB64" s="1">
        <v>0</v>
      </c>
      <c r="AC64" s="1">
        <v>0</v>
      </c>
      <c r="AD64" s="1">
        <v>0</v>
      </c>
      <c r="AE64" s="1">
        <v>0</v>
      </c>
      <c r="AF64" s="1">
        <v>0</v>
      </c>
      <c r="AG64" s="1">
        <v>0</v>
      </c>
      <c r="AH64" s="1">
        <v>0</v>
      </c>
      <c r="AI64" s="1">
        <v>0</v>
      </c>
      <c r="AJ64" s="1">
        <v>56</v>
      </c>
      <c r="AK64" s="1">
        <v>0</v>
      </c>
      <c r="AL64" s="1">
        <v>295</v>
      </c>
      <c r="AM64" s="1">
        <v>344</v>
      </c>
      <c r="AN64" s="1">
        <v>44</v>
      </c>
      <c r="AO64" s="314">
        <v>0.3</v>
      </c>
      <c r="AP64" s="329">
        <v>59.21</v>
      </c>
      <c r="AQ64" s="329">
        <v>84.58</v>
      </c>
      <c r="AR64" s="313">
        <v>-25.374999899999999</v>
      </c>
      <c r="AS64" s="116" t="s">
        <v>51</v>
      </c>
      <c r="AT64" s="116" t="s">
        <v>51</v>
      </c>
      <c r="AU64" s="116">
        <v>639</v>
      </c>
      <c r="AV64" s="116">
        <v>190</v>
      </c>
      <c r="AW64" s="313">
        <v>84.58</v>
      </c>
      <c r="AX64" s="313">
        <v>-25.37</v>
      </c>
      <c r="AY64" s="329" t="s">
        <v>51</v>
      </c>
      <c r="AZ64" s="216">
        <v>154</v>
      </c>
      <c r="BA64" s="1" t="s">
        <v>51</v>
      </c>
      <c r="BB64" s="217" t="s">
        <v>51</v>
      </c>
      <c r="BC64" s="218" t="s">
        <v>978</v>
      </c>
      <c r="BD64" s="218" t="s">
        <v>979</v>
      </c>
      <c r="BE64" s="1" t="s">
        <v>51</v>
      </c>
      <c r="BF64" s="1" t="s">
        <v>51</v>
      </c>
    </row>
    <row r="65" spans="2:58" s="57" customFormat="1" ht="45">
      <c r="B65" s="311">
        <v>42185</v>
      </c>
      <c r="C65" s="116" t="s">
        <v>826</v>
      </c>
      <c r="D65" s="116" t="s">
        <v>837</v>
      </c>
      <c r="E65" s="116" t="s">
        <v>901</v>
      </c>
      <c r="F65" s="116">
        <v>8550806</v>
      </c>
      <c r="G65" s="341">
        <v>14883649</v>
      </c>
      <c r="H65" s="116">
        <v>1</v>
      </c>
      <c r="I65" s="116" t="s">
        <v>108</v>
      </c>
      <c r="J65" s="116" t="s">
        <v>842</v>
      </c>
      <c r="K65" s="311">
        <v>41426</v>
      </c>
      <c r="L65" s="311">
        <v>40756</v>
      </c>
      <c r="M65" s="116" t="s">
        <v>839</v>
      </c>
      <c r="N65" s="329">
        <v>56800</v>
      </c>
      <c r="O65" s="329">
        <v>51433.58</v>
      </c>
      <c r="P65" s="329">
        <v>55000</v>
      </c>
      <c r="Q65" s="311">
        <v>42068</v>
      </c>
      <c r="R65" s="329"/>
      <c r="S65" s="116">
        <v>390</v>
      </c>
      <c r="T65" s="311"/>
      <c r="U65" s="311">
        <v>41546</v>
      </c>
      <c r="V65" s="1">
        <v>639</v>
      </c>
      <c r="W65" s="1">
        <v>0</v>
      </c>
      <c r="X65" s="1">
        <v>0</v>
      </c>
      <c r="Y65" s="1">
        <v>0</v>
      </c>
      <c r="Z65" s="1">
        <v>0</v>
      </c>
      <c r="AA65" s="1">
        <v>240</v>
      </c>
      <c r="AB65" s="1">
        <v>0</v>
      </c>
      <c r="AC65" s="1">
        <v>0</v>
      </c>
      <c r="AD65" s="1">
        <v>0</v>
      </c>
      <c r="AE65" s="1">
        <v>0</v>
      </c>
      <c r="AF65" s="1">
        <v>0</v>
      </c>
      <c r="AG65" s="1">
        <v>0</v>
      </c>
      <c r="AH65" s="1">
        <v>0</v>
      </c>
      <c r="AI65" s="1">
        <v>0</v>
      </c>
      <c r="AJ65" s="1">
        <v>5</v>
      </c>
      <c r="AK65" s="1">
        <v>0</v>
      </c>
      <c r="AL65" s="1">
        <v>245</v>
      </c>
      <c r="AM65" s="1">
        <v>394</v>
      </c>
      <c r="AN65" s="1">
        <v>4</v>
      </c>
      <c r="AO65" s="314">
        <v>0.3</v>
      </c>
      <c r="AP65" s="329">
        <v>59.21</v>
      </c>
      <c r="AQ65" s="329">
        <v>84.58</v>
      </c>
      <c r="AR65" s="313">
        <v>-25.374999899999999</v>
      </c>
      <c r="AS65" s="116" t="s">
        <v>51</v>
      </c>
      <c r="AT65" s="116" t="s">
        <v>51</v>
      </c>
      <c r="AU65" s="116">
        <v>639</v>
      </c>
      <c r="AV65" s="116">
        <v>85</v>
      </c>
      <c r="AW65" s="313">
        <v>84.58</v>
      </c>
      <c r="AX65" s="313">
        <v>-25.37</v>
      </c>
      <c r="AY65" s="329" t="s">
        <v>51</v>
      </c>
      <c r="AZ65" s="216">
        <v>309</v>
      </c>
      <c r="BA65" s="1" t="s">
        <v>51</v>
      </c>
      <c r="BB65" s="217" t="s">
        <v>51</v>
      </c>
      <c r="BC65" s="218" t="s">
        <v>980</v>
      </c>
      <c r="BD65" s="218" t="s">
        <v>981</v>
      </c>
      <c r="BE65" s="1" t="s">
        <v>51</v>
      </c>
      <c r="BF65" s="1" t="s">
        <v>51</v>
      </c>
    </row>
    <row r="66" spans="2:58" s="57" customFormat="1" ht="60">
      <c r="B66" s="311">
        <v>42185</v>
      </c>
      <c r="C66" s="116" t="s">
        <v>840</v>
      </c>
      <c r="D66" s="116" t="s">
        <v>837</v>
      </c>
      <c r="E66" s="116" t="s">
        <v>841</v>
      </c>
      <c r="F66" s="116">
        <v>8533331</v>
      </c>
      <c r="G66" s="341">
        <v>14939987</v>
      </c>
      <c r="H66" s="116">
        <v>1</v>
      </c>
      <c r="I66" s="116" t="s">
        <v>132</v>
      </c>
      <c r="J66" s="116" t="s">
        <v>842</v>
      </c>
      <c r="K66" s="311">
        <v>41426</v>
      </c>
      <c r="L66" s="311">
        <v>40756</v>
      </c>
      <c r="M66" s="116" t="s">
        <v>839</v>
      </c>
      <c r="N66" s="329">
        <v>384000</v>
      </c>
      <c r="O66" s="329">
        <v>441650.7</v>
      </c>
      <c r="P66" s="329">
        <v>415000</v>
      </c>
      <c r="Q66" s="311">
        <v>41992</v>
      </c>
      <c r="R66" s="329"/>
      <c r="S66" s="116">
        <v>440</v>
      </c>
      <c r="T66" s="311"/>
      <c r="U66" s="311">
        <v>41546</v>
      </c>
      <c r="V66" s="1">
        <v>639</v>
      </c>
      <c r="W66" s="1">
        <v>0</v>
      </c>
      <c r="X66" s="1">
        <v>0</v>
      </c>
      <c r="Y66" s="1">
        <v>0</v>
      </c>
      <c r="Z66" s="1">
        <v>0</v>
      </c>
      <c r="AA66" s="1">
        <v>0</v>
      </c>
      <c r="AB66" s="1">
        <v>0</v>
      </c>
      <c r="AC66" s="1">
        <v>4</v>
      </c>
      <c r="AD66" s="1">
        <v>0</v>
      </c>
      <c r="AE66" s="1">
        <v>0</v>
      </c>
      <c r="AF66" s="1">
        <v>0</v>
      </c>
      <c r="AG66" s="1">
        <v>0</v>
      </c>
      <c r="AH66" s="1">
        <v>1</v>
      </c>
      <c r="AI66" s="1">
        <v>0</v>
      </c>
      <c r="AJ66" s="1">
        <v>80</v>
      </c>
      <c r="AK66" s="1">
        <v>0</v>
      </c>
      <c r="AL66" s="1">
        <v>85</v>
      </c>
      <c r="AM66" s="1">
        <v>554</v>
      </c>
      <c r="AN66" s="1">
        <v>114</v>
      </c>
      <c r="AO66" s="314">
        <v>0.3</v>
      </c>
      <c r="AP66" s="329">
        <v>59.21</v>
      </c>
      <c r="AQ66" s="329">
        <v>84.58</v>
      </c>
      <c r="AR66" s="313">
        <v>-25.374999899999999</v>
      </c>
      <c r="AS66" s="116" t="s">
        <v>51</v>
      </c>
      <c r="AT66" s="116" t="s">
        <v>51</v>
      </c>
      <c r="AU66" s="116">
        <v>639</v>
      </c>
      <c r="AV66" s="116">
        <v>285</v>
      </c>
      <c r="AW66" s="313">
        <v>84.58</v>
      </c>
      <c r="AX66" s="313">
        <v>-25.37</v>
      </c>
      <c r="AY66" s="329" t="s">
        <v>51</v>
      </c>
      <c r="AZ66" s="216">
        <v>269</v>
      </c>
      <c r="BA66" s="1" t="s">
        <v>51</v>
      </c>
      <c r="BB66" s="217" t="s">
        <v>51</v>
      </c>
      <c r="BC66" s="218" t="s">
        <v>966</v>
      </c>
      <c r="BD66" s="218" t="s">
        <v>74</v>
      </c>
      <c r="BE66" s="1" t="s">
        <v>51</v>
      </c>
      <c r="BF66" s="1" t="s">
        <v>51</v>
      </c>
    </row>
    <row r="67" spans="2:58" s="57" customFormat="1" ht="105">
      <c r="B67" s="311">
        <v>42185</v>
      </c>
      <c r="C67" s="116" t="s">
        <v>826</v>
      </c>
      <c r="D67" s="116" t="s">
        <v>837</v>
      </c>
      <c r="E67" s="116" t="s">
        <v>886</v>
      </c>
      <c r="F67" s="116">
        <v>8539956</v>
      </c>
      <c r="G67" s="341">
        <v>15026255</v>
      </c>
      <c r="H67" s="116">
        <v>1</v>
      </c>
      <c r="I67" s="116" t="s">
        <v>131</v>
      </c>
      <c r="J67" s="116" t="s">
        <v>842</v>
      </c>
      <c r="K67" s="311">
        <v>41426</v>
      </c>
      <c r="L67" s="311">
        <v>40148</v>
      </c>
      <c r="M67" s="116" t="s">
        <v>839</v>
      </c>
      <c r="N67" s="329">
        <v>104550</v>
      </c>
      <c r="O67" s="329">
        <v>110319.17</v>
      </c>
      <c r="P67" s="329">
        <v>20000</v>
      </c>
      <c r="Q67" s="311">
        <v>42050</v>
      </c>
      <c r="R67" s="329"/>
      <c r="S67" s="116">
        <v>300</v>
      </c>
      <c r="T67" s="311"/>
      <c r="U67" s="311">
        <v>41546</v>
      </c>
      <c r="V67" s="1">
        <v>639</v>
      </c>
      <c r="W67" s="1">
        <v>112</v>
      </c>
      <c r="X67" s="1">
        <v>0</v>
      </c>
      <c r="Y67" s="1">
        <v>0</v>
      </c>
      <c r="Z67" s="1">
        <v>0</v>
      </c>
      <c r="AA67" s="1">
        <v>0</v>
      </c>
      <c r="AB67" s="1">
        <v>0</v>
      </c>
      <c r="AC67" s="1">
        <v>0</v>
      </c>
      <c r="AD67" s="1">
        <v>0</v>
      </c>
      <c r="AE67" s="1">
        <v>0</v>
      </c>
      <c r="AF67" s="1">
        <v>0</v>
      </c>
      <c r="AG67" s="1">
        <v>0</v>
      </c>
      <c r="AH67" s="1">
        <v>116</v>
      </c>
      <c r="AI67" s="1">
        <v>0</v>
      </c>
      <c r="AJ67" s="1">
        <v>66</v>
      </c>
      <c r="AK67" s="1">
        <v>0</v>
      </c>
      <c r="AL67" s="1">
        <v>294</v>
      </c>
      <c r="AM67" s="1">
        <v>345</v>
      </c>
      <c r="AN67" s="1">
        <v>45</v>
      </c>
      <c r="AO67" s="314">
        <v>0.3</v>
      </c>
      <c r="AP67" s="329">
        <v>59.21</v>
      </c>
      <c r="AQ67" s="329">
        <v>84.58</v>
      </c>
      <c r="AR67" s="313">
        <v>-25.374999899999999</v>
      </c>
      <c r="AS67" s="116" t="s">
        <v>51</v>
      </c>
      <c r="AT67" s="116" t="s">
        <v>51</v>
      </c>
      <c r="AU67" s="116">
        <v>639</v>
      </c>
      <c r="AV67" s="116">
        <v>336</v>
      </c>
      <c r="AW67" s="313">
        <v>59.21</v>
      </c>
      <c r="AX67" s="313">
        <v>0</v>
      </c>
      <c r="AY67" s="329" t="s">
        <v>49</v>
      </c>
      <c r="AZ67" s="216">
        <v>9</v>
      </c>
      <c r="BA67" s="1" t="s">
        <v>51</v>
      </c>
      <c r="BB67" s="217" t="s">
        <v>51</v>
      </c>
      <c r="BC67" s="218" t="s">
        <v>975</v>
      </c>
      <c r="BD67" s="218">
        <v>0</v>
      </c>
      <c r="BE67" s="1" t="s">
        <v>51</v>
      </c>
      <c r="BF67" s="1" t="s">
        <v>51</v>
      </c>
    </row>
    <row r="68" spans="2:58" s="57" customFormat="1" ht="90">
      <c r="B68" s="311">
        <v>42185</v>
      </c>
      <c r="C68" s="116" t="s">
        <v>824</v>
      </c>
      <c r="D68" s="116" t="s">
        <v>837</v>
      </c>
      <c r="E68" s="116" t="s">
        <v>867</v>
      </c>
      <c r="F68" s="116">
        <v>8570138</v>
      </c>
      <c r="G68" s="341">
        <v>15331325</v>
      </c>
      <c r="H68" s="116">
        <v>1</v>
      </c>
      <c r="I68" s="116" t="s">
        <v>108</v>
      </c>
      <c r="J68" s="116" t="s">
        <v>838</v>
      </c>
      <c r="K68" s="311">
        <v>41487</v>
      </c>
      <c r="L68" s="311">
        <v>41306</v>
      </c>
      <c r="M68" s="116" t="s">
        <v>839</v>
      </c>
      <c r="N68" s="329">
        <v>247200</v>
      </c>
      <c r="O68" s="329">
        <v>268456.88</v>
      </c>
      <c r="P68" s="329">
        <v>220000</v>
      </c>
      <c r="Q68" s="311">
        <v>42103</v>
      </c>
      <c r="R68" s="329"/>
      <c r="S68" s="116">
        <v>390</v>
      </c>
      <c r="T68" s="311"/>
      <c r="U68" s="311">
        <v>41607</v>
      </c>
      <c r="V68" s="1">
        <v>578</v>
      </c>
      <c r="W68" s="1">
        <v>81</v>
      </c>
      <c r="X68" s="1">
        <v>0</v>
      </c>
      <c r="Y68" s="1">
        <v>0</v>
      </c>
      <c r="Z68" s="1">
        <v>0</v>
      </c>
      <c r="AA68" s="1">
        <v>0</v>
      </c>
      <c r="AB68" s="1">
        <v>0</v>
      </c>
      <c r="AC68" s="1">
        <v>0</v>
      </c>
      <c r="AD68" s="1">
        <v>0</v>
      </c>
      <c r="AE68" s="1">
        <v>0</v>
      </c>
      <c r="AF68" s="1">
        <v>0</v>
      </c>
      <c r="AG68" s="1">
        <v>0</v>
      </c>
      <c r="AH68" s="1">
        <v>0</v>
      </c>
      <c r="AI68" s="1">
        <v>0</v>
      </c>
      <c r="AJ68" s="1">
        <v>32</v>
      </c>
      <c r="AK68" s="1">
        <v>0</v>
      </c>
      <c r="AL68" s="1">
        <v>113</v>
      </c>
      <c r="AM68" s="1">
        <v>465</v>
      </c>
      <c r="AN68" s="1">
        <v>75</v>
      </c>
      <c r="AO68" s="314">
        <v>0.3</v>
      </c>
      <c r="AP68" s="329">
        <v>59.21</v>
      </c>
      <c r="AQ68" s="329">
        <v>84.58</v>
      </c>
      <c r="AR68" s="313">
        <v>-25.374999899999999</v>
      </c>
      <c r="AS68" s="116" t="s">
        <v>51</v>
      </c>
      <c r="AT68" s="116" t="s">
        <v>51</v>
      </c>
      <c r="AU68" s="116">
        <v>578</v>
      </c>
      <c r="AV68" s="116">
        <v>171</v>
      </c>
      <c r="AW68" s="313">
        <v>84.58</v>
      </c>
      <c r="AX68" s="313">
        <v>-25.37</v>
      </c>
      <c r="AY68" s="329" t="s">
        <v>51</v>
      </c>
      <c r="AZ68" s="216">
        <v>294</v>
      </c>
      <c r="BA68" s="1" t="s">
        <v>51</v>
      </c>
      <c r="BB68" s="217" t="s">
        <v>51</v>
      </c>
      <c r="BC68" s="218" t="s">
        <v>982</v>
      </c>
      <c r="BD68" s="218" t="s">
        <v>983</v>
      </c>
      <c r="BE68" s="1" t="s">
        <v>51</v>
      </c>
      <c r="BF68" s="1" t="s">
        <v>51</v>
      </c>
    </row>
    <row r="69" spans="2:58" s="57" customFormat="1" ht="90">
      <c r="B69" s="311">
        <v>42185</v>
      </c>
      <c r="C69" s="116" t="s">
        <v>826</v>
      </c>
      <c r="D69" s="116" t="s">
        <v>837</v>
      </c>
      <c r="E69" s="116" t="s">
        <v>920</v>
      </c>
      <c r="F69" s="116">
        <v>8539161</v>
      </c>
      <c r="G69" s="341">
        <v>14972095</v>
      </c>
      <c r="H69" s="116">
        <v>1</v>
      </c>
      <c r="I69" s="116" t="s">
        <v>108</v>
      </c>
      <c r="J69" s="116" t="s">
        <v>842</v>
      </c>
      <c r="K69" s="311">
        <v>41426</v>
      </c>
      <c r="L69" s="311">
        <v>40848</v>
      </c>
      <c r="M69" s="116" t="s">
        <v>839</v>
      </c>
      <c r="N69" s="329">
        <v>55200</v>
      </c>
      <c r="O69" s="329">
        <v>51604.21</v>
      </c>
      <c r="P69" s="329">
        <v>77000</v>
      </c>
      <c r="Q69" s="311">
        <v>42092</v>
      </c>
      <c r="R69" s="329"/>
      <c r="S69" s="116">
        <v>390</v>
      </c>
      <c r="T69" s="311"/>
      <c r="U69" s="311">
        <v>41546</v>
      </c>
      <c r="V69" s="1">
        <v>639</v>
      </c>
      <c r="W69" s="1">
        <v>0</v>
      </c>
      <c r="X69" s="1">
        <v>0</v>
      </c>
      <c r="Y69" s="1">
        <v>0</v>
      </c>
      <c r="Z69" s="1">
        <v>125</v>
      </c>
      <c r="AA69" s="1">
        <v>0</v>
      </c>
      <c r="AB69" s="1">
        <v>0</v>
      </c>
      <c r="AC69" s="1">
        <v>0</v>
      </c>
      <c r="AD69" s="1">
        <v>0</v>
      </c>
      <c r="AE69" s="1">
        <v>0</v>
      </c>
      <c r="AF69" s="1">
        <v>0</v>
      </c>
      <c r="AG69" s="1">
        <v>0</v>
      </c>
      <c r="AH69" s="1">
        <v>0</v>
      </c>
      <c r="AI69" s="1">
        <v>45</v>
      </c>
      <c r="AJ69" s="1">
        <v>26</v>
      </c>
      <c r="AK69" s="1">
        <v>0</v>
      </c>
      <c r="AL69" s="1">
        <v>196</v>
      </c>
      <c r="AM69" s="1">
        <v>443</v>
      </c>
      <c r="AN69" s="1">
        <v>53</v>
      </c>
      <c r="AO69" s="314">
        <v>0.3</v>
      </c>
      <c r="AP69" s="329">
        <v>59.21</v>
      </c>
      <c r="AQ69" s="329">
        <v>84.58</v>
      </c>
      <c r="AR69" s="313">
        <v>-25.374999899999999</v>
      </c>
      <c r="AS69" s="116" t="s">
        <v>51</v>
      </c>
      <c r="AT69" s="116" t="s">
        <v>51</v>
      </c>
      <c r="AU69" s="116">
        <v>639</v>
      </c>
      <c r="AV69" s="116">
        <v>426</v>
      </c>
      <c r="AW69" s="313">
        <v>59.21</v>
      </c>
      <c r="AX69" s="313">
        <v>0</v>
      </c>
      <c r="AY69" s="329" t="s">
        <v>49</v>
      </c>
      <c r="AZ69" s="216">
        <v>17</v>
      </c>
      <c r="BA69" s="1" t="s">
        <v>51</v>
      </c>
      <c r="BB69" s="217" t="s">
        <v>51</v>
      </c>
      <c r="BC69" s="218" t="s">
        <v>984</v>
      </c>
      <c r="BD69" s="218" t="s">
        <v>74</v>
      </c>
      <c r="BE69" s="1" t="s">
        <v>51</v>
      </c>
      <c r="BF69" s="1" t="s">
        <v>51</v>
      </c>
    </row>
    <row r="70" spans="2:58" s="57" customFormat="1" ht="90">
      <c r="B70" s="311">
        <v>42185</v>
      </c>
      <c r="C70" s="116" t="s">
        <v>825</v>
      </c>
      <c r="D70" s="116" t="s">
        <v>837</v>
      </c>
      <c r="E70" s="116" t="s">
        <v>911</v>
      </c>
      <c r="F70" s="116">
        <v>8575895</v>
      </c>
      <c r="G70" s="341">
        <v>15162779</v>
      </c>
      <c r="H70" s="116">
        <v>1</v>
      </c>
      <c r="I70" s="116" t="s">
        <v>104</v>
      </c>
      <c r="J70" s="116" t="s">
        <v>842</v>
      </c>
      <c r="K70" s="311">
        <v>41487</v>
      </c>
      <c r="L70" s="311">
        <v>40848</v>
      </c>
      <c r="M70" s="116" t="s">
        <v>839</v>
      </c>
      <c r="N70" s="329">
        <v>142000</v>
      </c>
      <c r="O70" s="329">
        <v>149340.20000000001</v>
      </c>
      <c r="P70" s="329">
        <v>132500</v>
      </c>
      <c r="Q70" s="311">
        <v>41953</v>
      </c>
      <c r="R70" s="329"/>
      <c r="S70" s="116">
        <v>330</v>
      </c>
      <c r="T70" s="311"/>
      <c r="U70" s="311">
        <v>41607</v>
      </c>
      <c r="V70" s="1">
        <v>578</v>
      </c>
      <c r="W70" s="1">
        <v>0</v>
      </c>
      <c r="X70" s="1">
        <v>0</v>
      </c>
      <c r="Y70" s="1">
        <v>0</v>
      </c>
      <c r="Z70" s="1">
        <v>125</v>
      </c>
      <c r="AA70" s="1">
        <v>0</v>
      </c>
      <c r="AB70" s="1">
        <v>0</v>
      </c>
      <c r="AC70" s="1">
        <v>0</v>
      </c>
      <c r="AD70" s="1">
        <v>0</v>
      </c>
      <c r="AE70" s="1">
        <v>0</v>
      </c>
      <c r="AF70" s="1">
        <v>0</v>
      </c>
      <c r="AG70" s="1">
        <v>0</v>
      </c>
      <c r="AH70" s="1">
        <v>45</v>
      </c>
      <c r="AI70" s="1">
        <v>0</v>
      </c>
      <c r="AJ70" s="1">
        <v>14</v>
      </c>
      <c r="AK70" s="1">
        <v>0</v>
      </c>
      <c r="AL70" s="1">
        <v>184</v>
      </c>
      <c r="AM70" s="1">
        <v>394</v>
      </c>
      <c r="AN70" s="1">
        <v>64</v>
      </c>
      <c r="AO70" s="314">
        <v>0.3</v>
      </c>
      <c r="AP70" s="329">
        <v>59.21</v>
      </c>
      <c r="AQ70" s="329">
        <v>84.58</v>
      </c>
      <c r="AR70" s="313">
        <v>-25.374999899999999</v>
      </c>
      <c r="AS70" s="116" t="s">
        <v>51</v>
      </c>
      <c r="AT70" s="116" t="s">
        <v>51</v>
      </c>
      <c r="AU70" s="116">
        <v>578</v>
      </c>
      <c r="AV70" s="116">
        <v>268</v>
      </c>
      <c r="AW70" s="313">
        <v>84.58</v>
      </c>
      <c r="AX70" s="313">
        <v>-25.37</v>
      </c>
      <c r="AY70" s="329" t="s">
        <v>51</v>
      </c>
      <c r="AZ70" s="216">
        <v>126</v>
      </c>
      <c r="BA70" s="1" t="s">
        <v>51</v>
      </c>
      <c r="BB70" s="217" t="s">
        <v>51</v>
      </c>
      <c r="BC70" s="218" t="s">
        <v>985</v>
      </c>
      <c r="BD70" s="218" t="s">
        <v>74</v>
      </c>
      <c r="BE70" s="1" t="s">
        <v>51</v>
      </c>
      <c r="BF70" s="1" t="s">
        <v>51</v>
      </c>
    </row>
    <row r="71" spans="2:58" s="57" customFormat="1" ht="45">
      <c r="B71" s="311">
        <v>42185</v>
      </c>
      <c r="C71" s="116" t="s">
        <v>826</v>
      </c>
      <c r="D71" s="116" t="s">
        <v>837</v>
      </c>
      <c r="E71" s="116" t="s">
        <v>847</v>
      </c>
      <c r="F71" s="116">
        <v>8557020</v>
      </c>
      <c r="G71" s="341">
        <v>15074503</v>
      </c>
      <c r="H71" s="116">
        <v>1</v>
      </c>
      <c r="I71" s="116" t="s">
        <v>132</v>
      </c>
      <c r="J71" s="116" t="s">
        <v>842</v>
      </c>
      <c r="K71" s="311">
        <v>41426</v>
      </c>
      <c r="L71" s="311">
        <v>40087</v>
      </c>
      <c r="M71" s="116" t="s">
        <v>839</v>
      </c>
      <c r="N71" s="329">
        <v>225000</v>
      </c>
      <c r="O71" s="329">
        <v>231456.64000000001</v>
      </c>
      <c r="P71" s="329">
        <v>250000</v>
      </c>
      <c r="Q71" s="311">
        <v>42150</v>
      </c>
      <c r="R71" s="329">
        <v>216616.99</v>
      </c>
      <c r="S71" s="116">
        <v>440</v>
      </c>
      <c r="T71" s="311">
        <v>42174</v>
      </c>
      <c r="U71" s="311">
        <v>41546</v>
      </c>
      <c r="V71" s="1">
        <v>639</v>
      </c>
      <c r="W71" s="1">
        <v>0</v>
      </c>
      <c r="X71" s="1">
        <v>0</v>
      </c>
      <c r="Y71" s="1">
        <v>0</v>
      </c>
      <c r="Z71" s="1">
        <v>0</v>
      </c>
      <c r="AA71" s="1">
        <v>0</v>
      </c>
      <c r="AB71" s="1">
        <v>0</v>
      </c>
      <c r="AC71" s="1">
        <v>0</v>
      </c>
      <c r="AD71" s="1">
        <v>0</v>
      </c>
      <c r="AE71" s="1">
        <v>0</v>
      </c>
      <c r="AF71" s="1">
        <v>0</v>
      </c>
      <c r="AG71" s="1">
        <v>0</v>
      </c>
      <c r="AH71" s="1">
        <v>0</v>
      </c>
      <c r="AI71" s="1">
        <v>133</v>
      </c>
      <c r="AJ71" s="1">
        <v>25</v>
      </c>
      <c r="AK71" s="1">
        <v>0</v>
      </c>
      <c r="AL71" s="1">
        <v>158</v>
      </c>
      <c r="AM71" s="1">
        <v>481</v>
      </c>
      <c r="AN71" s="1">
        <v>41</v>
      </c>
      <c r="AO71" s="314">
        <v>0.3</v>
      </c>
      <c r="AP71" s="329">
        <v>59.21</v>
      </c>
      <c r="AQ71" s="329">
        <v>84.58</v>
      </c>
      <c r="AR71" s="313">
        <v>-25.374999899999999</v>
      </c>
      <c r="AS71" s="116" t="s">
        <v>51</v>
      </c>
      <c r="AT71" s="116" t="s">
        <v>51</v>
      </c>
      <c r="AU71" s="116">
        <v>628</v>
      </c>
      <c r="AV71" s="116">
        <v>470</v>
      </c>
      <c r="AW71" s="313">
        <v>84.58</v>
      </c>
      <c r="AX71" s="313">
        <v>-25.37</v>
      </c>
      <c r="AY71" s="329" t="s">
        <v>51</v>
      </c>
      <c r="AZ71" s="216">
        <v>11</v>
      </c>
      <c r="BA71" s="1" t="s">
        <v>51</v>
      </c>
      <c r="BB71" s="217" t="s">
        <v>51</v>
      </c>
      <c r="BC71" s="218" t="s">
        <v>963</v>
      </c>
      <c r="BD71" s="218" t="s">
        <v>74</v>
      </c>
      <c r="BE71" s="1" t="s">
        <v>51</v>
      </c>
      <c r="BF71" s="1" t="s">
        <v>51</v>
      </c>
    </row>
    <row r="72" spans="2:58" ht="30">
      <c r="B72" s="311">
        <v>42155</v>
      </c>
      <c r="C72" s="116" t="s">
        <v>824</v>
      </c>
      <c r="D72" s="116" t="s">
        <v>837</v>
      </c>
      <c r="E72" s="116" t="s">
        <v>904</v>
      </c>
      <c r="F72" s="116">
        <v>8569527</v>
      </c>
      <c r="G72" s="331">
        <v>15261332</v>
      </c>
      <c r="H72" s="116">
        <v>1</v>
      </c>
      <c r="I72" s="116" t="s">
        <v>108</v>
      </c>
      <c r="J72" s="116" t="s">
        <v>842</v>
      </c>
      <c r="K72" s="311">
        <v>41487</v>
      </c>
      <c r="L72" s="311">
        <v>39630</v>
      </c>
      <c r="M72" s="116" t="s">
        <v>839</v>
      </c>
      <c r="N72" s="329">
        <v>780000</v>
      </c>
      <c r="O72" s="329">
        <v>772740.09</v>
      </c>
      <c r="P72" s="329">
        <v>900000</v>
      </c>
      <c r="Q72" s="311">
        <v>42032</v>
      </c>
      <c r="R72" s="329"/>
      <c r="S72" s="116">
        <v>390</v>
      </c>
      <c r="T72" s="311"/>
      <c r="U72" s="311">
        <v>41607</v>
      </c>
      <c r="V72" s="1">
        <v>548</v>
      </c>
      <c r="W72" s="1">
        <v>0</v>
      </c>
      <c r="X72" s="1">
        <v>0</v>
      </c>
      <c r="Y72" s="1">
        <v>0</v>
      </c>
      <c r="Z72" s="1">
        <v>0</v>
      </c>
      <c r="AA72" s="1">
        <v>120</v>
      </c>
      <c r="AB72" s="1">
        <v>0</v>
      </c>
      <c r="AC72" s="1">
        <v>0</v>
      </c>
      <c r="AD72" s="1">
        <v>0</v>
      </c>
      <c r="AE72" s="1">
        <v>0</v>
      </c>
      <c r="AF72" s="1">
        <v>0</v>
      </c>
      <c r="AG72" s="1">
        <v>0</v>
      </c>
      <c r="AH72" s="1">
        <v>0</v>
      </c>
      <c r="AI72" s="1">
        <v>0</v>
      </c>
      <c r="AJ72" s="1">
        <v>0</v>
      </c>
      <c r="AK72" s="1">
        <v>0</v>
      </c>
      <c r="AL72" s="1">
        <v>120</v>
      </c>
      <c r="AM72" s="1">
        <v>428</v>
      </c>
      <c r="AN72" s="1">
        <v>38</v>
      </c>
      <c r="AO72" s="314">
        <v>0.3</v>
      </c>
      <c r="AP72" s="329">
        <v>59.21</v>
      </c>
      <c r="AQ72" s="329">
        <v>84.58</v>
      </c>
      <c r="AR72" s="313">
        <v>-25.374999899999999</v>
      </c>
      <c r="AS72" s="116" t="s">
        <v>51</v>
      </c>
      <c r="AT72" s="116" t="s">
        <v>51</v>
      </c>
      <c r="AU72" s="116">
        <v>548</v>
      </c>
      <c r="AV72" s="116">
        <v>121</v>
      </c>
      <c r="AW72" s="313">
        <v>84.58</v>
      </c>
      <c r="AX72" s="313">
        <v>-25.37</v>
      </c>
      <c r="AY72" s="329" t="s">
        <v>51</v>
      </c>
      <c r="AZ72" s="1">
        <v>307</v>
      </c>
      <c r="BA72" s="1" t="s">
        <v>51</v>
      </c>
      <c r="BB72" s="1" t="s">
        <v>51</v>
      </c>
      <c r="BC72" s="218" t="s">
        <v>996</v>
      </c>
      <c r="BD72" s="218" t="s">
        <v>74</v>
      </c>
      <c r="BE72" s="1" t="s">
        <v>51</v>
      </c>
      <c r="BF72" s="1" t="s">
        <v>51</v>
      </c>
    </row>
    <row r="73" spans="2:58" ht="30">
      <c r="B73" s="311">
        <v>42155</v>
      </c>
      <c r="C73" s="116" t="s">
        <v>840</v>
      </c>
      <c r="D73" s="116" t="s">
        <v>837</v>
      </c>
      <c r="E73" s="116" t="s">
        <v>894</v>
      </c>
      <c r="F73" s="116">
        <v>8532404</v>
      </c>
      <c r="G73" s="331">
        <v>14913263</v>
      </c>
      <c r="H73" s="116">
        <v>1</v>
      </c>
      <c r="I73" s="116" t="s">
        <v>120</v>
      </c>
      <c r="J73" s="116" t="s">
        <v>850</v>
      </c>
      <c r="K73" s="311">
        <v>41426</v>
      </c>
      <c r="L73" s="311">
        <v>40422</v>
      </c>
      <c r="M73" s="116" t="s">
        <v>839</v>
      </c>
      <c r="N73" s="329">
        <v>175000</v>
      </c>
      <c r="O73" s="329">
        <v>172961.12</v>
      </c>
      <c r="P73" s="329">
        <v>230000</v>
      </c>
      <c r="Q73" s="311">
        <v>41971</v>
      </c>
      <c r="R73" s="329"/>
      <c r="S73" s="116">
        <v>390</v>
      </c>
      <c r="T73" s="311"/>
      <c r="U73" s="311">
        <v>41546</v>
      </c>
      <c r="V73" s="1">
        <v>609</v>
      </c>
      <c r="W73" s="1">
        <v>0</v>
      </c>
      <c r="X73" s="1">
        <v>0</v>
      </c>
      <c r="Y73" s="1">
        <v>0</v>
      </c>
      <c r="Z73" s="1">
        <v>0</v>
      </c>
      <c r="AA73" s="1">
        <v>0</v>
      </c>
      <c r="AB73" s="1">
        <v>0</v>
      </c>
      <c r="AC73" s="1">
        <v>90</v>
      </c>
      <c r="AD73" s="1">
        <v>0</v>
      </c>
      <c r="AE73" s="1">
        <v>0</v>
      </c>
      <c r="AF73" s="1">
        <v>0</v>
      </c>
      <c r="AG73" s="1">
        <v>0</v>
      </c>
      <c r="AH73" s="1">
        <v>0</v>
      </c>
      <c r="AI73" s="1">
        <v>0</v>
      </c>
      <c r="AJ73" s="1">
        <v>14</v>
      </c>
      <c r="AK73" s="1">
        <v>0</v>
      </c>
      <c r="AL73" s="1">
        <v>104</v>
      </c>
      <c r="AM73" s="1">
        <v>505</v>
      </c>
      <c r="AN73" s="1">
        <v>115</v>
      </c>
      <c r="AO73" s="314">
        <v>0.3</v>
      </c>
      <c r="AP73" s="329">
        <v>59.21</v>
      </c>
      <c r="AQ73" s="329">
        <v>84.58</v>
      </c>
      <c r="AR73" s="313">
        <v>-25.374999899999999</v>
      </c>
      <c r="AS73" s="116" t="s">
        <v>51</v>
      </c>
      <c r="AT73" s="116" t="s">
        <v>51</v>
      </c>
      <c r="AU73" s="116">
        <v>609</v>
      </c>
      <c r="AV73" s="116">
        <v>335</v>
      </c>
      <c r="AW73" s="313">
        <v>84.58</v>
      </c>
      <c r="AX73" s="313">
        <v>-25.37</v>
      </c>
      <c r="AY73" s="329" t="s">
        <v>51</v>
      </c>
      <c r="AZ73" s="1">
        <v>170</v>
      </c>
      <c r="BA73" s="1" t="s">
        <v>51</v>
      </c>
      <c r="BB73" s="1" t="s">
        <v>51</v>
      </c>
      <c r="BC73" s="218" t="s">
        <v>997</v>
      </c>
      <c r="BD73" s="218" t="s">
        <v>74</v>
      </c>
      <c r="BE73" s="1" t="s">
        <v>51</v>
      </c>
      <c r="BF73" s="1" t="s">
        <v>51</v>
      </c>
    </row>
    <row r="74" spans="2:58" ht="120">
      <c r="B74" s="311">
        <v>42155</v>
      </c>
      <c r="C74" s="116" t="s">
        <v>826</v>
      </c>
      <c r="D74" s="116" t="s">
        <v>837</v>
      </c>
      <c r="E74" s="116" t="s">
        <v>880</v>
      </c>
      <c r="F74" s="116">
        <v>8537659</v>
      </c>
      <c r="G74" s="331">
        <v>15066277</v>
      </c>
      <c r="H74" s="116">
        <v>1</v>
      </c>
      <c r="I74" s="116" t="s">
        <v>108</v>
      </c>
      <c r="J74" s="116" t="s">
        <v>842</v>
      </c>
      <c r="K74" s="311">
        <v>41426</v>
      </c>
      <c r="L74" s="311">
        <v>40087</v>
      </c>
      <c r="M74" s="116" t="s">
        <v>839</v>
      </c>
      <c r="N74" s="329">
        <v>62400</v>
      </c>
      <c r="O74" s="329">
        <v>62248.26</v>
      </c>
      <c r="P74" s="329">
        <v>41000</v>
      </c>
      <c r="Q74" s="311">
        <v>42004</v>
      </c>
      <c r="R74" s="329"/>
      <c r="S74" s="116">
        <v>390</v>
      </c>
      <c r="T74" s="311"/>
      <c r="U74" s="311">
        <v>41546</v>
      </c>
      <c r="V74" s="1">
        <v>609</v>
      </c>
      <c r="W74" s="1">
        <v>0</v>
      </c>
      <c r="X74" s="1">
        <v>0</v>
      </c>
      <c r="Y74" s="1">
        <v>0</v>
      </c>
      <c r="Z74" s="1">
        <v>0</v>
      </c>
      <c r="AA74" s="1">
        <v>123</v>
      </c>
      <c r="AB74" s="1">
        <v>0</v>
      </c>
      <c r="AC74" s="1">
        <v>0</v>
      </c>
      <c r="AD74" s="1">
        <v>0</v>
      </c>
      <c r="AE74" s="1">
        <v>0</v>
      </c>
      <c r="AF74" s="1">
        <v>0</v>
      </c>
      <c r="AG74" s="1">
        <v>0</v>
      </c>
      <c r="AH74" s="1">
        <v>0</v>
      </c>
      <c r="AI74" s="1">
        <v>0</v>
      </c>
      <c r="AJ74" s="1">
        <v>14</v>
      </c>
      <c r="AK74" s="1">
        <v>0</v>
      </c>
      <c r="AL74" s="1">
        <v>137</v>
      </c>
      <c r="AM74" s="1">
        <v>472</v>
      </c>
      <c r="AN74" s="1">
        <v>82</v>
      </c>
      <c r="AO74" s="314">
        <v>0.3</v>
      </c>
      <c r="AP74" s="329">
        <v>59.21</v>
      </c>
      <c r="AQ74" s="329">
        <v>84.58</v>
      </c>
      <c r="AR74" s="313">
        <v>-25.374999899999999</v>
      </c>
      <c r="AS74" s="116" t="s">
        <v>51</v>
      </c>
      <c r="AT74" s="116" t="s">
        <v>51</v>
      </c>
      <c r="AU74" s="116">
        <v>609</v>
      </c>
      <c r="AV74" s="116">
        <v>355</v>
      </c>
      <c r="AW74" s="313">
        <v>84.58</v>
      </c>
      <c r="AX74" s="313">
        <v>-25.37</v>
      </c>
      <c r="AY74" s="329" t="s">
        <v>51</v>
      </c>
      <c r="AZ74" s="1">
        <v>117</v>
      </c>
      <c r="BA74" s="1" t="s">
        <v>51</v>
      </c>
      <c r="BB74" s="1" t="s">
        <v>51</v>
      </c>
      <c r="BC74" s="218" t="s">
        <v>998</v>
      </c>
      <c r="BD74" s="218" t="s">
        <v>74</v>
      </c>
      <c r="BE74" s="1" t="s">
        <v>51</v>
      </c>
      <c r="BF74" s="1" t="s">
        <v>51</v>
      </c>
    </row>
    <row r="75" spans="2:58" ht="45">
      <c r="B75" s="311">
        <v>42155</v>
      </c>
      <c r="C75" s="116" t="s">
        <v>840</v>
      </c>
      <c r="D75" s="116" t="s">
        <v>837</v>
      </c>
      <c r="E75" s="116" t="s">
        <v>841</v>
      </c>
      <c r="F75" s="116">
        <v>8528889</v>
      </c>
      <c r="G75" s="331">
        <v>14938849</v>
      </c>
      <c r="H75" s="116">
        <v>1</v>
      </c>
      <c r="I75" s="116" t="s">
        <v>113</v>
      </c>
      <c r="J75" s="116" t="s">
        <v>842</v>
      </c>
      <c r="K75" s="311">
        <v>41426</v>
      </c>
      <c r="L75" s="311">
        <v>41009</v>
      </c>
      <c r="M75" s="116" t="s">
        <v>839</v>
      </c>
      <c r="N75" s="329">
        <v>66300</v>
      </c>
      <c r="O75" s="329">
        <v>63329.9</v>
      </c>
      <c r="P75" s="329">
        <v>30000</v>
      </c>
      <c r="Q75" s="311">
        <v>42013</v>
      </c>
      <c r="R75" s="329">
        <v>13061.55</v>
      </c>
      <c r="S75" s="116">
        <v>570</v>
      </c>
      <c r="T75" s="311">
        <v>41669</v>
      </c>
      <c r="U75" s="311">
        <v>41546</v>
      </c>
      <c r="V75" s="1">
        <v>609</v>
      </c>
      <c r="W75" s="1">
        <v>0</v>
      </c>
      <c r="X75" s="1">
        <v>0</v>
      </c>
      <c r="Y75" s="1">
        <v>0</v>
      </c>
      <c r="Z75" s="1">
        <v>0</v>
      </c>
      <c r="AA75" s="1">
        <v>0</v>
      </c>
      <c r="AB75" s="1">
        <v>0</v>
      </c>
      <c r="AC75" s="1">
        <v>0</v>
      </c>
      <c r="AD75" s="1">
        <v>0</v>
      </c>
      <c r="AE75" s="1">
        <v>0</v>
      </c>
      <c r="AF75" s="1">
        <v>0</v>
      </c>
      <c r="AG75" s="1">
        <v>0</v>
      </c>
      <c r="AH75" s="1">
        <v>22</v>
      </c>
      <c r="AI75" s="1">
        <v>0</v>
      </c>
      <c r="AJ75" s="1">
        <v>0</v>
      </c>
      <c r="AK75" s="1">
        <v>0</v>
      </c>
      <c r="AL75" s="1">
        <v>22</v>
      </c>
      <c r="AM75" s="1">
        <v>587</v>
      </c>
      <c r="AN75" s="1">
        <v>17</v>
      </c>
      <c r="AO75" s="314">
        <v>0.3</v>
      </c>
      <c r="AP75" s="329">
        <v>59.21</v>
      </c>
      <c r="AQ75" s="329">
        <v>84.58</v>
      </c>
      <c r="AR75" s="313">
        <v>-25.374999899999999</v>
      </c>
      <c r="AS75" s="116" t="s">
        <v>51</v>
      </c>
      <c r="AT75" s="116" t="s">
        <v>51</v>
      </c>
      <c r="AU75" s="116">
        <v>123</v>
      </c>
      <c r="AV75" s="116">
        <v>101</v>
      </c>
      <c r="AW75" s="313">
        <v>84.58</v>
      </c>
      <c r="AX75" s="313">
        <v>-25.37</v>
      </c>
      <c r="AY75" s="329" t="s">
        <v>51</v>
      </c>
      <c r="AZ75" s="1">
        <v>486</v>
      </c>
      <c r="BA75" s="1" t="s">
        <v>51</v>
      </c>
      <c r="BB75" s="1" t="s">
        <v>51</v>
      </c>
      <c r="BC75" s="330" t="s">
        <v>963</v>
      </c>
      <c r="BD75" s="218" t="s">
        <v>74</v>
      </c>
      <c r="BE75" s="1" t="s">
        <v>51</v>
      </c>
      <c r="BF75" s="1" t="s">
        <v>51</v>
      </c>
    </row>
    <row r="76" spans="2:58" ht="30">
      <c r="B76" s="311">
        <v>42155</v>
      </c>
      <c r="C76" s="116" t="s">
        <v>840</v>
      </c>
      <c r="D76" s="116" t="s">
        <v>837</v>
      </c>
      <c r="E76" s="116" t="s">
        <v>851</v>
      </c>
      <c r="F76" s="116">
        <v>8531196</v>
      </c>
      <c r="G76" s="331">
        <v>14929715</v>
      </c>
      <c r="H76" s="116">
        <v>1</v>
      </c>
      <c r="I76" s="116" t="s">
        <v>121</v>
      </c>
      <c r="J76" s="116" t="s">
        <v>838</v>
      </c>
      <c r="K76" s="311">
        <v>41426</v>
      </c>
      <c r="L76" s="311">
        <v>39767</v>
      </c>
      <c r="M76" s="116" t="s">
        <v>839</v>
      </c>
      <c r="N76" s="329">
        <v>116200</v>
      </c>
      <c r="O76" s="329">
        <v>114776.03</v>
      </c>
      <c r="P76" s="329">
        <v>95000</v>
      </c>
      <c r="Q76" s="311">
        <v>42089</v>
      </c>
      <c r="R76" s="329"/>
      <c r="S76" s="116">
        <v>330</v>
      </c>
      <c r="T76" s="311"/>
      <c r="U76" s="311">
        <v>41546</v>
      </c>
      <c r="V76" s="1">
        <v>609</v>
      </c>
      <c r="W76" s="1">
        <v>0</v>
      </c>
      <c r="X76" s="1">
        <v>0</v>
      </c>
      <c r="Y76" s="1">
        <v>0</v>
      </c>
      <c r="Z76" s="1">
        <v>0</v>
      </c>
      <c r="AA76" s="1">
        <v>0</v>
      </c>
      <c r="AB76" s="1">
        <v>0</v>
      </c>
      <c r="AC76" s="1">
        <v>90</v>
      </c>
      <c r="AD76" s="1">
        <v>0</v>
      </c>
      <c r="AE76" s="1">
        <v>0</v>
      </c>
      <c r="AF76" s="1">
        <v>0</v>
      </c>
      <c r="AG76" s="1">
        <v>0</v>
      </c>
      <c r="AH76" s="1">
        <v>0</v>
      </c>
      <c r="AI76" s="1">
        <v>0</v>
      </c>
      <c r="AJ76" s="1">
        <v>0</v>
      </c>
      <c r="AK76" s="1">
        <v>0</v>
      </c>
      <c r="AL76" s="1">
        <v>90</v>
      </c>
      <c r="AM76" s="1">
        <v>519</v>
      </c>
      <c r="AN76" s="1">
        <v>189</v>
      </c>
      <c r="AO76" s="314">
        <v>0.3</v>
      </c>
      <c r="AP76" s="329">
        <v>59.21</v>
      </c>
      <c r="AQ76" s="329">
        <v>84.58</v>
      </c>
      <c r="AR76" s="313">
        <v>-25.374999899999999</v>
      </c>
      <c r="AS76" s="116" t="s">
        <v>51</v>
      </c>
      <c r="AT76" s="116" t="s">
        <v>51</v>
      </c>
      <c r="AU76" s="116">
        <v>609</v>
      </c>
      <c r="AV76" s="116">
        <v>155</v>
      </c>
      <c r="AW76" s="313">
        <v>84.58</v>
      </c>
      <c r="AX76" s="313">
        <v>-25.37</v>
      </c>
      <c r="AY76" s="329" t="s">
        <v>51</v>
      </c>
      <c r="AZ76" s="1">
        <v>364</v>
      </c>
      <c r="BA76" s="1" t="s">
        <v>51</v>
      </c>
      <c r="BB76" s="1" t="s">
        <v>51</v>
      </c>
      <c r="BC76" s="218" t="s">
        <v>1000</v>
      </c>
      <c r="BD76" s="218" t="s">
        <v>74</v>
      </c>
      <c r="BE76" s="1" t="s">
        <v>51</v>
      </c>
      <c r="BF76" s="1" t="s">
        <v>51</v>
      </c>
    </row>
    <row r="77" spans="2:58" ht="60">
      <c r="B77" s="311">
        <v>42155</v>
      </c>
      <c r="C77" s="116" t="s">
        <v>826</v>
      </c>
      <c r="D77" s="116" t="s">
        <v>837</v>
      </c>
      <c r="E77" s="116" t="s">
        <v>885</v>
      </c>
      <c r="F77" s="116">
        <v>8558607</v>
      </c>
      <c r="G77" s="331">
        <v>15090848</v>
      </c>
      <c r="H77" s="116">
        <v>1</v>
      </c>
      <c r="I77" s="116" t="s">
        <v>132</v>
      </c>
      <c r="J77" s="116" t="s">
        <v>838</v>
      </c>
      <c r="K77" s="311">
        <v>41426</v>
      </c>
      <c r="L77" s="311">
        <v>39995</v>
      </c>
      <c r="M77" s="116" t="s">
        <v>839</v>
      </c>
      <c r="N77" s="329">
        <v>210000</v>
      </c>
      <c r="O77" s="329">
        <v>207793.29</v>
      </c>
      <c r="P77" s="329">
        <v>485000</v>
      </c>
      <c r="Q77" s="311">
        <v>42012</v>
      </c>
      <c r="R77" s="329">
        <v>312433.44</v>
      </c>
      <c r="S77" s="116">
        <v>440</v>
      </c>
      <c r="T77" s="311">
        <v>42046</v>
      </c>
      <c r="U77" s="311">
        <v>41546</v>
      </c>
      <c r="V77" s="1">
        <v>609</v>
      </c>
      <c r="W77" s="1">
        <v>0</v>
      </c>
      <c r="X77" s="1">
        <v>0</v>
      </c>
      <c r="Y77" s="1">
        <v>0</v>
      </c>
      <c r="Z77" s="1">
        <v>0</v>
      </c>
      <c r="AA77" s="1">
        <v>0</v>
      </c>
      <c r="AB77" s="1">
        <v>0</v>
      </c>
      <c r="AC77" s="1">
        <v>0</v>
      </c>
      <c r="AD77" s="1">
        <v>0</v>
      </c>
      <c r="AE77" s="1">
        <v>0</v>
      </c>
      <c r="AF77" s="1">
        <v>0</v>
      </c>
      <c r="AG77" s="1">
        <v>0</v>
      </c>
      <c r="AH77" s="1">
        <v>7</v>
      </c>
      <c r="AI77" s="1">
        <v>0</v>
      </c>
      <c r="AJ77" s="1">
        <v>0</v>
      </c>
      <c r="AK77" s="1">
        <v>0</v>
      </c>
      <c r="AL77" s="1">
        <v>7</v>
      </c>
      <c r="AM77" s="1">
        <v>602</v>
      </c>
      <c r="AN77" s="1">
        <v>162</v>
      </c>
      <c r="AO77" s="314">
        <v>0.3</v>
      </c>
      <c r="AP77" s="329">
        <v>59.21</v>
      </c>
      <c r="AQ77" s="329">
        <v>84.58</v>
      </c>
      <c r="AR77" s="313">
        <v>-25.374999899999999</v>
      </c>
      <c r="AS77" s="116" t="s">
        <v>51</v>
      </c>
      <c r="AT77" s="116" t="s">
        <v>51</v>
      </c>
      <c r="AU77" s="116">
        <v>500</v>
      </c>
      <c r="AV77" s="116">
        <v>493</v>
      </c>
      <c r="AW77" s="313">
        <v>84.58</v>
      </c>
      <c r="AX77" s="313">
        <v>-25.37</v>
      </c>
      <c r="AY77" s="329" t="s">
        <v>51</v>
      </c>
      <c r="AZ77" s="1">
        <v>109</v>
      </c>
      <c r="BA77" s="1" t="s">
        <v>51</v>
      </c>
      <c r="BB77" s="1" t="s">
        <v>51</v>
      </c>
      <c r="BC77" s="330" t="s">
        <v>966</v>
      </c>
      <c r="BD77" s="218" t="s">
        <v>74</v>
      </c>
      <c r="BE77" s="1" t="s">
        <v>51</v>
      </c>
      <c r="BF77" s="1" t="s">
        <v>51</v>
      </c>
    </row>
    <row r="78" spans="2:58" ht="45">
      <c r="B78" s="311">
        <v>42155</v>
      </c>
      <c r="C78" s="116" t="s">
        <v>824</v>
      </c>
      <c r="D78" s="116" t="s">
        <v>837</v>
      </c>
      <c r="E78" s="116" t="s">
        <v>912</v>
      </c>
      <c r="F78" s="116">
        <v>8568823</v>
      </c>
      <c r="G78" s="331">
        <v>15151228</v>
      </c>
      <c r="H78" s="116">
        <v>1</v>
      </c>
      <c r="I78" s="116" t="s">
        <v>108</v>
      </c>
      <c r="J78" s="116" t="s">
        <v>842</v>
      </c>
      <c r="K78" s="311">
        <v>41487</v>
      </c>
      <c r="L78" s="311">
        <v>40603</v>
      </c>
      <c r="M78" s="116" t="s">
        <v>839</v>
      </c>
      <c r="N78" s="329">
        <v>144800</v>
      </c>
      <c r="O78" s="329">
        <v>187254.05</v>
      </c>
      <c r="P78" s="329">
        <v>239100</v>
      </c>
      <c r="Q78" s="311">
        <v>42143</v>
      </c>
      <c r="R78" s="329"/>
      <c r="S78" s="116">
        <v>390</v>
      </c>
      <c r="T78" s="311"/>
      <c r="U78" s="311">
        <v>41607</v>
      </c>
      <c r="V78" s="1">
        <v>548</v>
      </c>
      <c r="W78" s="1">
        <v>0</v>
      </c>
      <c r="X78" s="1">
        <v>0</v>
      </c>
      <c r="Y78" s="1">
        <v>0</v>
      </c>
      <c r="Z78" s="1">
        <v>0</v>
      </c>
      <c r="AA78" s="1">
        <v>0</v>
      </c>
      <c r="AB78" s="1">
        <v>0</v>
      </c>
      <c r="AC78" s="1">
        <v>90</v>
      </c>
      <c r="AD78" s="1">
        <v>0</v>
      </c>
      <c r="AE78" s="1">
        <v>0</v>
      </c>
      <c r="AF78" s="1">
        <v>0</v>
      </c>
      <c r="AG78" s="1">
        <v>0</v>
      </c>
      <c r="AH78" s="1">
        <v>47</v>
      </c>
      <c r="AI78" s="1">
        <v>0</v>
      </c>
      <c r="AJ78" s="1">
        <v>5</v>
      </c>
      <c r="AK78" s="1">
        <v>0</v>
      </c>
      <c r="AL78" s="1">
        <v>142</v>
      </c>
      <c r="AM78" s="1">
        <v>406</v>
      </c>
      <c r="AN78" s="1">
        <v>16</v>
      </c>
      <c r="AO78" s="314">
        <v>0.3</v>
      </c>
      <c r="AP78" s="329">
        <v>59.21</v>
      </c>
      <c r="AQ78" s="329">
        <v>84.58</v>
      </c>
      <c r="AR78" s="313">
        <v>-25.374999899999999</v>
      </c>
      <c r="AS78" s="116" t="s">
        <v>51</v>
      </c>
      <c r="AT78" s="116" t="s">
        <v>51</v>
      </c>
      <c r="AU78" s="116">
        <v>548</v>
      </c>
      <c r="AV78" s="116">
        <v>88</v>
      </c>
      <c r="AW78" s="313">
        <v>84.58</v>
      </c>
      <c r="AX78" s="313">
        <v>-25.37</v>
      </c>
      <c r="AY78" s="329" t="s">
        <v>51</v>
      </c>
      <c r="AZ78" s="1">
        <v>318</v>
      </c>
      <c r="BA78" s="1" t="s">
        <v>51</v>
      </c>
      <c r="BB78" s="1" t="s">
        <v>51</v>
      </c>
      <c r="BC78" s="218" t="s">
        <v>999</v>
      </c>
      <c r="BD78" s="218" t="s">
        <v>74</v>
      </c>
      <c r="BE78" s="1" t="s">
        <v>51</v>
      </c>
      <c r="BF78" s="1" t="s">
        <v>51</v>
      </c>
    </row>
    <row r="79" spans="2:58" ht="90">
      <c r="B79" s="311">
        <v>42155</v>
      </c>
      <c r="C79" s="116" t="s">
        <v>824</v>
      </c>
      <c r="D79" s="116" t="s">
        <v>837</v>
      </c>
      <c r="E79" s="116" t="s">
        <v>867</v>
      </c>
      <c r="F79" s="116">
        <v>8569458</v>
      </c>
      <c r="G79" s="331">
        <v>15331259</v>
      </c>
      <c r="H79" s="116">
        <v>1</v>
      </c>
      <c r="I79" s="116" t="s">
        <v>108</v>
      </c>
      <c r="J79" s="116" t="s">
        <v>842</v>
      </c>
      <c r="K79" s="311">
        <v>41487</v>
      </c>
      <c r="L79" s="311">
        <v>41306</v>
      </c>
      <c r="M79" s="116" t="s">
        <v>839</v>
      </c>
      <c r="N79" s="329">
        <v>92700</v>
      </c>
      <c r="O79" s="329">
        <v>99577.15</v>
      </c>
      <c r="P79" s="329">
        <v>98000</v>
      </c>
      <c r="Q79" s="311">
        <v>42108</v>
      </c>
      <c r="R79" s="329"/>
      <c r="S79" s="116">
        <v>390</v>
      </c>
      <c r="T79" s="311"/>
      <c r="U79" s="311">
        <v>41607</v>
      </c>
      <c r="V79" s="1">
        <v>548</v>
      </c>
      <c r="W79" s="1">
        <v>80</v>
      </c>
      <c r="X79" s="1">
        <v>0</v>
      </c>
      <c r="Y79" s="1">
        <v>0</v>
      </c>
      <c r="Z79" s="1">
        <v>0</v>
      </c>
      <c r="AA79" s="1">
        <v>0</v>
      </c>
      <c r="AB79" s="1">
        <v>0</v>
      </c>
      <c r="AC79" s="1">
        <v>0</v>
      </c>
      <c r="AD79" s="1">
        <v>0</v>
      </c>
      <c r="AE79" s="1">
        <v>0</v>
      </c>
      <c r="AF79" s="1">
        <v>0</v>
      </c>
      <c r="AG79" s="1">
        <v>0</v>
      </c>
      <c r="AH79" s="1">
        <v>0</v>
      </c>
      <c r="AI79" s="1">
        <v>0</v>
      </c>
      <c r="AJ79" s="1">
        <v>14</v>
      </c>
      <c r="AK79" s="1">
        <v>0</v>
      </c>
      <c r="AL79" s="1">
        <v>94</v>
      </c>
      <c r="AM79" s="1">
        <v>454</v>
      </c>
      <c r="AN79" s="1">
        <v>64</v>
      </c>
      <c r="AO79" s="314">
        <v>0.3</v>
      </c>
      <c r="AP79" s="329">
        <v>59.21</v>
      </c>
      <c r="AQ79" s="329">
        <v>84.58</v>
      </c>
      <c r="AR79" s="313">
        <v>-25.374999899999999</v>
      </c>
      <c r="AS79" s="116" t="s">
        <v>51</v>
      </c>
      <c r="AT79" s="116" t="s">
        <v>51</v>
      </c>
      <c r="AU79" s="116">
        <v>548</v>
      </c>
      <c r="AV79" s="116">
        <v>234</v>
      </c>
      <c r="AW79" s="313">
        <v>84.58</v>
      </c>
      <c r="AX79" s="313">
        <v>-25.37</v>
      </c>
      <c r="AY79" s="329" t="s">
        <v>51</v>
      </c>
      <c r="AZ79" s="1">
        <v>220</v>
      </c>
      <c r="BA79" s="1" t="s">
        <v>51</v>
      </c>
      <c r="BB79" s="1" t="s">
        <v>51</v>
      </c>
      <c r="BC79" s="218" t="s">
        <v>1160</v>
      </c>
      <c r="BD79" s="218" t="s">
        <v>74</v>
      </c>
      <c r="BE79" s="1" t="s">
        <v>51</v>
      </c>
      <c r="BF79" s="1" t="s">
        <v>51</v>
      </c>
    </row>
    <row r="80" spans="2:58" ht="45">
      <c r="B80" s="311">
        <v>42155</v>
      </c>
      <c r="C80" s="116" t="s">
        <v>840</v>
      </c>
      <c r="D80" s="116" t="s">
        <v>837</v>
      </c>
      <c r="E80" s="116" t="s">
        <v>848</v>
      </c>
      <c r="F80" s="116">
        <v>8533872</v>
      </c>
      <c r="G80" s="331">
        <v>14848477</v>
      </c>
      <c r="H80" s="116">
        <v>1</v>
      </c>
      <c r="I80" s="116" t="s">
        <v>120</v>
      </c>
      <c r="J80" s="116" t="s">
        <v>842</v>
      </c>
      <c r="K80" s="311">
        <v>41426</v>
      </c>
      <c r="L80" s="311">
        <v>41456</v>
      </c>
      <c r="M80" s="116" t="s">
        <v>839</v>
      </c>
      <c r="N80" s="329">
        <v>100000</v>
      </c>
      <c r="O80" s="329">
        <v>91579.51</v>
      </c>
      <c r="P80" s="329">
        <v>147000</v>
      </c>
      <c r="Q80" s="311">
        <v>41689</v>
      </c>
      <c r="R80" s="329">
        <v>111900.39</v>
      </c>
      <c r="S80" s="116">
        <v>390</v>
      </c>
      <c r="T80" s="311">
        <v>42096</v>
      </c>
      <c r="U80" s="311">
        <v>41546</v>
      </c>
      <c r="V80" s="1">
        <v>609</v>
      </c>
      <c r="W80" s="1">
        <v>0</v>
      </c>
      <c r="X80" s="1">
        <v>0</v>
      </c>
      <c r="Y80" s="1">
        <v>0</v>
      </c>
      <c r="Z80" s="1">
        <v>54</v>
      </c>
      <c r="AA80" s="1">
        <v>0</v>
      </c>
      <c r="AB80" s="1">
        <v>0</v>
      </c>
      <c r="AC80" s="1">
        <v>0</v>
      </c>
      <c r="AD80" s="1">
        <v>0</v>
      </c>
      <c r="AE80" s="1">
        <v>0</v>
      </c>
      <c r="AF80" s="1">
        <v>0</v>
      </c>
      <c r="AG80" s="1">
        <v>0</v>
      </c>
      <c r="AH80" s="1">
        <v>102</v>
      </c>
      <c r="AI80" s="1">
        <v>7</v>
      </c>
      <c r="AJ80" s="1">
        <v>14</v>
      </c>
      <c r="AK80" s="1">
        <v>0</v>
      </c>
      <c r="AL80" s="1">
        <v>177</v>
      </c>
      <c r="AM80" s="1">
        <v>432</v>
      </c>
      <c r="AN80" s="1">
        <v>42</v>
      </c>
      <c r="AO80" s="314">
        <v>0.3</v>
      </c>
      <c r="AP80" s="329">
        <v>59.21</v>
      </c>
      <c r="AQ80" s="329">
        <v>84.58</v>
      </c>
      <c r="AR80" s="313">
        <v>-25.374999899999999</v>
      </c>
      <c r="AS80" s="116" t="s">
        <v>51</v>
      </c>
      <c r="AT80" s="116" t="s">
        <v>51</v>
      </c>
      <c r="AU80" s="116">
        <v>550</v>
      </c>
      <c r="AV80" s="116">
        <v>373</v>
      </c>
      <c r="AW80" s="313">
        <v>84.58</v>
      </c>
      <c r="AX80" s="313">
        <v>-25.37</v>
      </c>
      <c r="AY80" s="329" t="s">
        <v>51</v>
      </c>
      <c r="AZ80" s="1">
        <v>59</v>
      </c>
      <c r="BA80" s="1" t="s">
        <v>51</v>
      </c>
      <c r="BB80" s="1" t="s">
        <v>51</v>
      </c>
      <c r="BC80" s="330" t="s">
        <v>963</v>
      </c>
      <c r="BD80" s="218" t="s">
        <v>74</v>
      </c>
      <c r="BE80" s="1" t="s">
        <v>51</v>
      </c>
      <c r="BF80" s="1" t="s">
        <v>51</v>
      </c>
    </row>
    <row r="81" spans="2:58" ht="105">
      <c r="B81" s="311">
        <v>42155</v>
      </c>
      <c r="C81" s="116" t="s">
        <v>826</v>
      </c>
      <c r="D81" s="116" t="s">
        <v>837</v>
      </c>
      <c r="E81" s="116" t="s">
        <v>890</v>
      </c>
      <c r="F81" s="116">
        <v>8556397</v>
      </c>
      <c r="G81" s="331">
        <v>14958854</v>
      </c>
      <c r="H81" s="116">
        <v>1</v>
      </c>
      <c r="I81" s="116" t="s">
        <v>108</v>
      </c>
      <c r="J81" s="116" t="s">
        <v>842</v>
      </c>
      <c r="K81" s="311">
        <v>41426</v>
      </c>
      <c r="L81" s="311">
        <v>39661</v>
      </c>
      <c r="M81" s="116" t="s">
        <v>839</v>
      </c>
      <c r="N81" s="329">
        <v>83989</v>
      </c>
      <c r="O81" s="329">
        <v>82062.710000000006</v>
      </c>
      <c r="P81" s="329">
        <v>55000</v>
      </c>
      <c r="Q81" s="311">
        <v>42008</v>
      </c>
      <c r="R81" s="329"/>
      <c r="S81" s="116">
        <v>390</v>
      </c>
      <c r="T81" s="311"/>
      <c r="U81" s="311">
        <v>41546</v>
      </c>
      <c r="V81" s="1">
        <v>609</v>
      </c>
      <c r="W81" s="1">
        <v>0</v>
      </c>
      <c r="X81" s="1">
        <v>0</v>
      </c>
      <c r="Y81" s="1">
        <v>0</v>
      </c>
      <c r="Z81" s="1">
        <v>125</v>
      </c>
      <c r="AA81" s="1">
        <v>0</v>
      </c>
      <c r="AB81" s="1">
        <v>0</v>
      </c>
      <c r="AC81" s="1">
        <v>0</v>
      </c>
      <c r="AD81" s="1">
        <v>0</v>
      </c>
      <c r="AE81" s="1">
        <v>0</v>
      </c>
      <c r="AF81" s="1">
        <v>0</v>
      </c>
      <c r="AG81" s="1">
        <v>0</v>
      </c>
      <c r="AH81" s="1">
        <v>0</v>
      </c>
      <c r="AI81" s="1">
        <v>19</v>
      </c>
      <c r="AJ81" s="1">
        <v>14</v>
      </c>
      <c r="AK81" s="1">
        <v>0</v>
      </c>
      <c r="AL81" s="1">
        <v>158</v>
      </c>
      <c r="AM81" s="1">
        <v>451</v>
      </c>
      <c r="AN81" s="1">
        <v>61</v>
      </c>
      <c r="AO81" s="314">
        <v>0.3</v>
      </c>
      <c r="AP81" s="329">
        <v>59.21</v>
      </c>
      <c r="AQ81" s="329">
        <v>84.58</v>
      </c>
      <c r="AR81" s="313">
        <v>-25.374999899999999</v>
      </c>
      <c r="AS81" s="116" t="s">
        <v>51</v>
      </c>
      <c r="AT81" s="116" t="s">
        <v>51</v>
      </c>
      <c r="AU81" s="116">
        <v>609</v>
      </c>
      <c r="AV81" s="116">
        <v>409</v>
      </c>
      <c r="AW81" s="313">
        <v>59.21</v>
      </c>
      <c r="AX81" s="313">
        <v>0</v>
      </c>
      <c r="AY81" s="329" t="s">
        <v>49</v>
      </c>
      <c r="AZ81" s="1">
        <v>42</v>
      </c>
      <c r="BA81" s="1" t="s">
        <v>51</v>
      </c>
      <c r="BB81" s="1" t="s">
        <v>51</v>
      </c>
      <c r="BC81" s="218" t="s">
        <v>975</v>
      </c>
      <c r="BD81" s="218" t="s">
        <v>74</v>
      </c>
      <c r="BE81" s="1" t="s">
        <v>51</v>
      </c>
      <c r="BF81" s="1" t="s">
        <v>51</v>
      </c>
    </row>
    <row r="82" spans="2:58" ht="75">
      <c r="B82" s="311">
        <v>42155</v>
      </c>
      <c r="C82" s="116" t="s">
        <v>826</v>
      </c>
      <c r="D82" s="116" t="s">
        <v>837</v>
      </c>
      <c r="E82" s="116" t="s">
        <v>877</v>
      </c>
      <c r="F82" s="116">
        <v>8548036</v>
      </c>
      <c r="G82" s="331">
        <v>15009723</v>
      </c>
      <c r="H82" s="116">
        <v>1</v>
      </c>
      <c r="I82" s="116" t="s">
        <v>108</v>
      </c>
      <c r="J82" s="116" t="s">
        <v>842</v>
      </c>
      <c r="K82" s="311">
        <v>41426</v>
      </c>
      <c r="L82" s="311">
        <v>40575</v>
      </c>
      <c r="M82" s="116" t="s">
        <v>839</v>
      </c>
      <c r="N82" s="329">
        <v>190625</v>
      </c>
      <c r="O82" s="329">
        <v>213550.87</v>
      </c>
      <c r="P82" s="329">
        <v>200000</v>
      </c>
      <c r="Q82" s="311">
        <v>42002</v>
      </c>
      <c r="R82" s="329"/>
      <c r="S82" s="116">
        <v>390</v>
      </c>
      <c r="T82" s="311"/>
      <c r="U82" s="311">
        <v>41546</v>
      </c>
      <c r="V82" s="1">
        <v>609</v>
      </c>
      <c r="W82" s="1">
        <v>2</v>
      </c>
      <c r="X82" s="1">
        <v>0</v>
      </c>
      <c r="Y82" s="1">
        <v>0</v>
      </c>
      <c r="Z82" s="1">
        <v>0</v>
      </c>
      <c r="AA82" s="1">
        <v>0</v>
      </c>
      <c r="AB82" s="1">
        <v>0</v>
      </c>
      <c r="AC82" s="1">
        <v>68</v>
      </c>
      <c r="AD82" s="1">
        <v>0</v>
      </c>
      <c r="AE82" s="1">
        <v>0</v>
      </c>
      <c r="AF82" s="1">
        <v>0</v>
      </c>
      <c r="AG82" s="1">
        <v>0</v>
      </c>
      <c r="AH82" s="1">
        <v>111</v>
      </c>
      <c r="AI82" s="1">
        <v>0</v>
      </c>
      <c r="AJ82" s="1">
        <v>15</v>
      </c>
      <c r="AK82" s="1">
        <v>0</v>
      </c>
      <c r="AL82" s="1">
        <v>196</v>
      </c>
      <c r="AM82" s="1">
        <v>413</v>
      </c>
      <c r="AN82" s="1">
        <v>23</v>
      </c>
      <c r="AO82" s="314">
        <v>0.3</v>
      </c>
      <c r="AP82" s="329">
        <v>59.21</v>
      </c>
      <c r="AQ82" s="329">
        <v>84.58</v>
      </c>
      <c r="AR82" s="313">
        <v>-25.374999899999999</v>
      </c>
      <c r="AS82" s="116" t="s">
        <v>51</v>
      </c>
      <c r="AT82" s="116" t="s">
        <v>51</v>
      </c>
      <c r="AU82" s="116">
        <v>609</v>
      </c>
      <c r="AV82" s="116">
        <v>267</v>
      </c>
      <c r="AW82" s="313">
        <v>84.58</v>
      </c>
      <c r="AX82" s="313">
        <v>-25.37</v>
      </c>
      <c r="AY82" s="329" t="s">
        <v>51</v>
      </c>
      <c r="AZ82" s="1">
        <v>146</v>
      </c>
      <c r="BA82" s="1" t="s">
        <v>51</v>
      </c>
      <c r="BB82" s="1" t="s">
        <v>51</v>
      </c>
      <c r="BC82" s="330" t="s">
        <v>1161</v>
      </c>
      <c r="BD82" s="330" t="s">
        <v>1014</v>
      </c>
      <c r="BE82" s="332" t="s">
        <v>51</v>
      </c>
      <c r="BF82" s="332" t="s">
        <v>51</v>
      </c>
    </row>
    <row r="83" spans="2:58" ht="75">
      <c r="B83" s="311">
        <v>42155</v>
      </c>
      <c r="C83" s="116" t="s">
        <v>826</v>
      </c>
      <c r="D83" s="116" t="s">
        <v>837</v>
      </c>
      <c r="E83" s="116" t="s">
        <v>885</v>
      </c>
      <c r="F83" s="116">
        <v>8567260</v>
      </c>
      <c r="G83" s="331">
        <v>15092190</v>
      </c>
      <c r="H83" s="116">
        <v>1</v>
      </c>
      <c r="I83" s="116" t="s">
        <v>121</v>
      </c>
      <c r="J83" s="116" t="s">
        <v>842</v>
      </c>
      <c r="K83" s="311">
        <v>41426</v>
      </c>
      <c r="L83" s="311">
        <v>41671</v>
      </c>
      <c r="M83" s="116" t="s">
        <v>839</v>
      </c>
      <c r="N83" s="329">
        <v>551800</v>
      </c>
      <c r="O83" s="329">
        <v>773135.88</v>
      </c>
      <c r="P83" s="329">
        <v>965000</v>
      </c>
      <c r="Q83" s="311">
        <v>42146</v>
      </c>
      <c r="R83" s="329"/>
      <c r="S83" s="116">
        <v>330</v>
      </c>
      <c r="T83" s="311"/>
      <c r="U83" s="311">
        <v>41671</v>
      </c>
      <c r="V83" s="1">
        <v>484</v>
      </c>
      <c r="W83" s="1">
        <v>0</v>
      </c>
      <c r="X83" s="1">
        <v>0</v>
      </c>
      <c r="Y83" s="1">
        <v>0</v>
      </c>
      <c r="Z83" s="1">
        <v>0</v>
      </c>
      <c r="AA83" s="1">
        <v>0</v>
      </c>
      <c r="AB83" s="1">
        <v>0</v>
      </c>
      <c r="AC83" s="1">
        <v>90</v>
      </c>
      <c r="AD83" s="1">
        <v>0</v>
      </c>
      <c r="AE83" s="1">
        <v>0</v>
      </c>
      <c r="AF83" s="1">
        <v>0</v>
      </c>
      <c r="AG83" s="1">
        <v>0</v>
      </c>
      <c r="AH83" s="1">
        <v>0</v>
      </c>
      <c r="AI83" s="1">
        <v>0</v>
      </c>
      <c r="AJ83" s="1">
        <v>48</v>
      </c>
      <c r="AK83" s="1">
        <v>0</v>
      </c>
      <c r="AL83" s="1">
        <v>138</v>
      </c>
      <c r="AM83" s="1">
        <v>346</v>
      </c>
      <c r="AN83" s="1">
        <v>16</v>
      </c>
      <c r="AO83" s="314">
        <v>0.3</v>
      </c>
      <c r="AP83" s="329">
        <v>59.21</v>
      </c>
      <c r="AQ83" s="329">
        <v>84.58</v>
      </c>
      <c r="AR83" s="313">
        <v>-25.374999899999999</v>
      </c>
      <c r="AS83" s="116" t="s">
        <v>51</v>
      </c>
      <c r="AT83" s="116" t="s">
        <v>51</v>
      </c>
      <c r="AU83" s="116">
        <v>484</v>
      </c>
      <c r="AV83" s="116">
        <v>278</v>
      </c>
      <c r="AW83" s="313">
        <v>84.58</v>
      </c>
      <c r="AX83" s="313">
        <v>-25.37</v>
      </c>
      <c r="AY83" s="329" t="s">
        <v>51</v>
      </c>
      <c r="AZ83" s="1">
        <v>68</v>
      </c>
      <c r="BA83" s="1" t="s">
        <v>51</v>
      </c>
      <c r="BB83" s="1" t="s">
        <v>51</v>
      </c>
      <c r="BC83" s="330" t="s">
        <v>1162</v>
      </c>
      <c r="BD83" s="330" t="s">
        <v>1016</v>
      </c>
      <c r="BE83" s="332" t="s">
        <v>51</v>
      </c>
      <c r="BF83" s="332" t="s">
        <v>51</v>
      </c>
    </row>
    <row r="84" spans="2:58" ht="45">
      <c r="B84" s="311">
        <v>42155</v>
      </c>
      <c r="C84" s="116" t="s">
        <v>824</v>
      </c>
      <c r="D84" s="116" t="s">
        <v>837</v>
      </c>
      <c r="E84" s="116" t="s">
        <v>914</v>
      </c>
      <c r="F84" s="116">
        <v>8572384</v>
      </c>
      <c r="G84" s="331">
        <v>15232606</v>
      </c>
      <c r="H84" s="116">
        <v>1</v>
      </c>
      <c r="I84" s="116" t="s">
        <v>120</v>
      </c>
      <c r="J84" s="116" t="s">
        <v>842</v>
      </c>
      <c r="K84" s="311">
        <v>41487</v>
      </c>
      <c r="L84" s="311">
        <v>40603</v>
      </c>
      <c r="M84" s="116" t="s">
        <v>839</v>
      </c>
      <c r="N84" s="329">
        <v>146000</v>
      </c>
      <c r="O84" s="329">
        <v>167620.63</v>
      </c>
      <c r="P84" s="329">
        <v>145000</v>
      </c>
      <c r="Q84" s="311">
        <v>42123</v>
      </c>
      <c r="R84" s="329">
        <v>97750</v>
      </c>
      <c r="S84" s="116">
        <v>390</v>
      </c>
      <c r="T84" s="311">
        <v>42130</v>
      </c>
      <c r="U84" s="311">
        <v>41607</v>
      </c>
      <c r="V84" s="1">
        <v>548</v>
      </c>
      <c r="W84" s="1">
        <v>80</v>
      </c>
      <c r="X84" s="1">
        <v>0</v>
      </c>
      <c r="Y84" s="1">
        <v>0</v>
      </c>
      <c r="Z84" s="1">
        <v>0</v>
      </c>
      <c r="AA84" s="1">
        <v>0</v>
      </c>
      <c r="AB84" s="1">
        <v>0</v>
      </c>
      <c r="AC84" s="1">
        <v>0</v>
      </c>
      <c r="AD84" s="1">
        <v>0</v>
      </c>
      <c r="AE84" s="1">
        <v>0</v>
      </c>
      <c r="AF84" s="1">
        <v>0</v>
      </c>
      <c r="AG84" s="1">
        <v>0</v>
      </c>
      <c r="AH84" s="1">
        <v>0</v>
      </c>
      <c r="AI84" s="1">
        <v>0</v>
      </c>
      <c r="AJ84" s="1">
        <v>42</v>
      </c>
      <c r="AK84" s="1">
        <v>0</v>
      </c>
      <c r="AL84" s="1">
        <v>122</v>
      </c>
      <c r="AM84" s="1">
        <v>426</v>
      </c>
      <c r="AN84" s="1">
        <v>36</v>
      </c>
      <c r="AO84" s="314">
        <v>0.3</v>
      </c>
      <c r="AP84" s="329">
        <v>59.21</v>
      </c>
      <c r="AQ84" s="329">
        <v>84.58</v>
      </c>
      <c r="AR84" s="313">
        <v>-25.374999899999999</v>
      </c>
      <c r="AS84" s="116" t="s">
        <v>51</v>
      </c>
      <c r="AT84" s="116" t="s">
        <v>51</v>
      </c>
      <c r="AU84" s="116">
        <v>523</v>
      </c>
      <c r="AV84" s="116">
        <v>381</v>
      </c>
      <c r="AW84" s="313">
        <v>84.58</v>
      </c>
      <c r="AX84" s="313">
        <v>-25.37</v>
      </c>
      <c r="AY84" s="329" t="s">
        <v>51</v>
      </c>
      <c r="AZ84" s="1">
        <v>45</v>
      </c>
      <c r="BA84" s="1" t="s">
        <v>51</v>
      </c>
      <c r="BB84" s="1" t="s">
        <v>51</v>
      </c>
      <c r="BC84" s="330" t="s">
        <v>963</v>
      </c>
      <c r="BD84" s="218" t="s">
        <v>74</v>
      </c>
      <c r="BE84" s="1" t="s">
        <v>51</v>
      </c>
      <c r="BF84" s="1" t="s">
        <v>51</v>
      </c>
    </row>
    <row r="85" spans="2:58" ht="60">
      <c r="B85" s="311">
        <v>42155</v>
      </c>
      <c r="C85" s="116" t="s">
        <v>824</v>
      </c>
      <c r="D85" s="116" t="s">
        <v>837</v>
      </c>
      <c r="E85" s="116" t="s">
        <v>912</v>
      </c>
      <c r="F85" s="116">
        <v>8572751</v>
      </c>
      <c r="G85" s="331">
        <v>15151061</v>
      </c>
      <c r="H85" s="116">
        <v>1</v>
      </c>
      <c r="I85" s="116" t="s">
        <v>133</v>
      </c>
      <c r="J85" s="116" t="s">
        <v>842</v>
      </c>
      <c r="K85" s="311">
        <v>41487</v>
      </c>
      <c r="L85" s="311">
        <v>40513</v>
      </c>
      <c r="M85" s="116" t="s">
        <v>839</v>
      </c>
      <c r="N85" s="329">
        <v>140000</v>
      </c>
      <c r="O85" s="329">
        <v>124419.62</v>
      </c>
      <c r="P85" s="329">
        <v>285500</v>
      </c>
      <c r="Q85" s="311">
        <v>42062</v>
      </c>
      <c r="R85" s="329"/>
      <c r="S85" s="116">
        <v>300</v>
      </c>
      <c r="T85" s="311"/>
      <c r="U85" s="311">
        <v>41607</v>
      </c>
      <c r="V85" s="1">
        <v>548</v>
      </c>
      <c r="W85" s="1">
        <v>0</v>
      </c>
      <c r="X85" s="1">
        <v>0</v>
      </c>
      <c r="Y85" s="1">
        <v>0</v>
      </c>
      <c r="Z85" s="1">
        <v>0</v>
      </c>
      <c r="AA85" s="1">
        <v>0</v>
      </c>
      <c r="AB85" s="1">
        <v>0</v>
      </c>
      <c r="AC85" s="1">
        <v>90</v>
      </c>
      <c r="AD85" s="1">
        <v>0</v>
      </c>
      <c r="AE85" s="1">
        <v>0</v>
      </c>
      <c r="AF85" s="1">
        <v>0</v>
      </c>
      <c r="AG85" s="1">
        <v>0</v>
      </c>
      <c r="AH85" s="1">
        <v>90</v>
      </c>
      <c r="AI85" s="1">
        <v>0</v>
      </c>
      <c r="AJ85" s="1">
        <v>28</v>
      </c>
      <c r="AK85" s="1">
        <v>0</v>
      </c>
      <c r="AL85" s="1">
        <v>208</v>
      </c>
      <c r="AM85" s="1">
        <v>340</v>
      </c>
      <c r="AN85" s="1">
        <v>40</v>
      </c>
      <c r="AO85" s="314">
        <v>0.3</v>
      </c>
      <c r="AP85" s="329">
        <v>59.21</v>
      </c>
      <c r="AQ85" s="329">
        <v>84.58</v>
      </c>
      <c r="AR85" s="313">
        <v>-25.374999899999999</v>
      </c>
      <c r="AS85" s="116" t="s">
        <v>51</v>
      </c>
      <c r="AT85" s="116" t="s">
        <v>51</v>
      </c>
      <c r="AU85" s="116">
        <v>548</v>
      </c>
      <c r="AV85" s="116">
        <v>217</v>
      </c>
      <c r="AW85" s="313">
        <v>84.58</v>
      </c>
      <c r="AX85" s="313">
        <v>-25.37</v>
      </c>
      <c r="AY85" s="329" t="s">
        <v>51</v>
      </c>
      <c r="AZ85" s="1">
        <v>123</v>
      </c>
      <c r="BA85" s="1" t="s">
        <v>51</v>
      </c>
      <c r="BB85" s="1" t="s">
        <v>51</v>
      </c>
      <c r="BC85" s="330" t="s">
        <v>966</v>
      </c>
      <c r="BD85" s="218" t="s">
        <v>74</v>
      </c>
      <c r="BE85" s="1" t="s">
        <v>51</v>
      </c>
      <c r="BF85" s="1" t="s">
        <v>51</v>
      </c>
    </row>
    <row r="86" spans="2:58" ht="105">
      <c r="B86" s="311">
        <v>42155</v>
      </c>
      <c r="C86" s="116" t="s">
        <v>826</v>
      </c>
      <c r="D86" s="116" t="s">
        <v>837</v>
      </c>
      <c r="E86" s="116" t="s">
        <v>847</v>
      </c>
      <c r="F86" s="116">
        <v>8566748</v>
      </c>
      <c r="G86" s="331">
        <v>15073216</v>
      </c>
      <c r="H86" s="116">
        <v>1</v>
      </c>
      <c r="I86" s="116" t="s">
        <v>121</v>
      </c>
      <c r="J86" s="116" t="s">
        <v>842</v>
      </c>
      <c r="K86" s="311">
        <v>41426</v>
      </c>
      <c r="L86" s="311">
        <v>40909</v>
      </c>
      <c r="M86" s="116" t="s">
        <v>839</v>
      </c>
      <c r="N86" s="329">
        <v>179350</v>
      </c>
      <c r="O86" s="329">
        <v>219426.37</v>
      </c>
      <c r="P86" s="329">
        <v>145000</v>
      </c>
      <c r="Q86" s="311">
        <v>41995</v>
      </c>
      <c r="R86" s="329"/>
      <c r="S86" s="116">
        <v>330</v>
      </c>
      <c r="T86" s="311"/>
      <c r="U86" s="311">
        <v>41546</v>
      </c>
      <c r="V86" s="1">
        <v>609</v>
      </c>
      <c r="W86" s="1">
        <v>0</v>
      </c>
      <c r="X86" s="1">
        <v>0</v>
      </c>
      <c r="Y86" s="1">
        <v>0</v>
      </c>
      <c r="Z86" s="1">
        <v>125</v>
      </c>
      <c r="AA86" s="1">
        <v>0</v>
      </c>
      <c r="AB86" s="1">
        <v>0</v>
      </c>
      <c r="AC86" s="1">
        <v>0</v>
      </c>
      <c r="AD86" s="1">
        <v>0</v>
      </c>
      <c r="AE86" s="1">
        <v>0</v>
      </c>
      <c r="AF86" s="1">
        <v>0</v>
      </c>
      <c r="AG86" s="1">
        <v>0</v>
      </c>
      <c r="AH86" s="1">
        <v>70</v>
      </c>
      <c r="AI86" s="1">
        <v>0</v>
      </c>
      <c r="AJ86" s="1">
        <v>0</v>
      </c>
      <c r="AK86" s="1">
        <v>0</v>
      </c>
      <c r="AL86" s="1">
        <v>195</v>
      </c>
      <c r="AM86" s="1">
        <v>414</v>
      </c>
      <c r="AN86" s="1">
        <v>84</v>
      </c>
      <c r="AO86" s="314">
        <v>0.3</v>
      </c>
      <c r="AP86" s="329">
        <v>59.21</v>
      </c>
      <c r="AQ86" s="329">
        <v>84.58</v>
      </c>
      <c r="AR86" s="313">
        <v>-25.374999899999999</v>
      </c>
      <c r="AS86" s="116" t="s">
        <v>51</v>
      </c>
      <c r="AT86" s="116" t="s">
        <v>51</v>
      </c>
      <c r="AU86" s="116">
        <v>609</v>
      </c>
      <c r="AV86" s="116">
        <v>385</v>
      </c>
      <c r="AW86" s="313">
        <v>59.21</v>
      </c>
      <c r="AX86" s="313">
        <v>0</v>
      </c>
      <c r="AY86" s="329" t="s">
        <v>49</v>
      </c>
      <c r="AZ86" s="1">
        <v>29</v>
      </c>
      <c r="BA86" s="1" t="s">
        <v>51</v>
      </c>
      <c r="BB86" s="1" t="s">
        <v>51</v>
      </c>
      <c r="BC86" s="218" t="s">
        <v>975</v>
      </c>
      <c r="BD86" s="218" t="s">
        <v>74</v>
      </c>
      <c r="BE86" s="1" t="s">
        <v>51</v>
      </c>
      <c r="BF86" s="1" t="s">
        <v>51</v>
      </c>
    </row>
    <row r="87" spans="2:58" ht="75">
      <c r="B87" s="311">
        <v>42155</v>
      </c>
      <c r="C87" s="116" t="s">
        <v>826</v>
      </c>
      <c r="D87" s="116" t="s">
        <v>837</v>
      </c>
      <c r="E87" s="116" t="s">
        <v>899</v>
      </c>
      <c r="F87" s="116">
        <v>8547707</v>
      </c>
      <c r="G87" s="331">
        <v>15089170</v>
      </c>
      <c r="H87" s="116">
        <v>1</v>
      </c>
      <c r="I87" s="116" t="s">
        <v>121</v>
      </c>
      <c r="J87" s="116" t="s">
        <v>842</v>
      </c>
      <c r="K87" s="311">
        <v>41426</v>
      </c>
      <c r="L87" s="311">
        <v>39873</v>
      </c>
      <c r="M87" s="116" t="s">
        <v>839</v>
      </c>
      <c r="N87" s="329">
        <v>198548</v>
      </c>
      <c r="O87" s="329">
        <v>198548</v>
      </c>
      <c r="P87" s="329">
        <v>172000</v>
      </c>
      <c r="Q87" s="311">
        <v>42142</v>
      </c>
      <c r="R87" s="329"/>
      <c r="S87" s="116">
        <v>330</v>
      </c>
      <c r="T87" s="311"/>
      <c r="U87" s="311">
        <v>41546</v>
      </c>
      <c r="V87" s="1">
        <v>609</v>
      </c>
      <c r="W87" s="1">
        <v>0</v>
      </c>
      <c r="X87" s="1">
        <v>243</v>
      </c>
      <c r="Y87" s="1">
        <v>0</v>
      </c>
      <c r="Z87" s="1">
        <v>0</v>
      </c>
      <c r="AA87" s="1">
        <v>0</v>
      </c>
      <c r="AB87" s="1">
        <v>0</v>
      </c>
      <c r="AC87" s="1">
        <v>0</v>
      </c>
      <c r="AD87" s="1">
        <v>0</v>
      </c>
      <c r="AE87" s="1">
        <v>0</v>
      </c>
      <c r="AF87" s="1">
        <v>0</v>
      </c>
      <c r="AG87" s="1">
        <v>0</v>
      </c>
      <c r="AH87" s="1">
        <v>16</v>
      </c>
      <c r="AI87" s="1">
        <v>0</v>
      </c>
      <c r="AJ87" s="1">
        <v>0</v>
      </c>
      <c r="AK87" s="1">
        <v>0</v>
      </c>
      <c r="AL87" s="1">
        <v>259</v>
      </c>
      <c r="AM87" s="1">
        <v>350</v>
      </c>
      <c r="AN87" s="1">
        <v>20</v>
      </c>
      <c r="AO87" s="314">
        <v>0.3</v>
      </c>
      <c r="AP87" s="329">
        <v>59.21</v>
      </c>
      <c r="AQ87" s="329">
        <v>84.58</v>
      </c>
      <c r="AR87" s="313">
        <v>-25.374999899999999</v>
      </c>
      <c r="AS87" s="116" t="s">
        <v>51</v>
      </c>
      <c r="AT87" s="116" t="s">
        <v>51</v>
      </c>
      <c r="AU87" s="116">
        <v>609</v>
      </c>
      <c r="AV87" s="116">
        <v>149</v>
      </c>
      <c r="AW87" s="313">
        <v>84.58</v>
      </c>
      <c r="AX87" s="313">
        <v>-25.37</v>
      </c>
      <c r="AY87" s="329" t="s">
        <v>51</v>
      </c>
      <c r="AZ87" s="1">
        <v>201</v>
      </c>
      <c r="BA87" s="1" t="s">
        <v>51</v>
      </c>
      <c r="BB87" s="1" t="s">
        <v>51</v>
      </c>
      <c r="BC87" s="218" t="s">
        <v>1163</v>
      </c>
      <c r="BD87" s="218" t="s">
        <v>74</v>
      </c>
      <c r="BE87" s="1" t="s">
        <v>51</v>
      </c>
      <c r="BF87" s="1" t="s">
        <v>51</v>
      </c>
    </row>
    <row r="88" spans="2:58" ht="30">
      <c r="B88" s="311">
        <v>42155</v>
      </c>
      <c r="C88" s="116" t="s">
        <v>826</v>
      </c>
      <c r="D88" s="116" t="s">
        <v>837</v>
      </c>
      <c r="E88" s="116" t="s">
        <v>885</v>
      </c>
      <c r="F88" s="116">
        <v>8565488</v>
      </c>
      <c r="G88" s="331">
        <v>15021173</v>
      </c>
      <c r="H88" s="116">
        <v>1</v>
      </c>
      <c r="I88" s="116" t="s">
        <v>108</v>
      </c>
      <c r="J88" s="116" t="s">
        <v>842</v>
      </c>
      <c r="K88" s="311">
        <v>41426</v>
      </c>
      <c r="L88" s="311">
        <v>40057</v>
      </c>
      <c r="M88" s="116" t="s">
        <v>839</v>
      </c>
      <c r="N88" s="329">
        <v>132000</v>
      </c>
      <c r="O88" s="329">
        <v>129789.12</v>
      </c>
      <c r="P88" s="329">
        <v>188000</v>
      </c>
      <c r="Q88" s="311">
        <v>42062</v>
      </c>
      <c r="R88" s="329"/>
      <c r="S88" s="116">
        <v>390</v>
      </c>
      <c r="T88" s="311"/>
      <c r="U88" s="311">
        <v>41546</v>
      </c>
      <c r="V88" s="1">
        <v>609</v>
      </c>
      <c r="W88" s="1">
        <v>0</v>
      </c>
      <c r="X88" s="1">
        <v>0</v>
      </c>
      <c r="Y88" s="1">
        <v>0</v>
      </c>
      <c r="Z88" s="1">
        <v>0</v>
      </c>
      <c r="AA88" s="1">
        <v>0</v>
      </c>
      <c r="AB88" s="1">
        <v>0</v>
      </c>
      <c r="AC88" s="1">
        <v>90</v>
      </c>
      <c r="AD88" s="1">
        <v>0</v>
      </c>
      <c r="AE88" s="1">
        <v>0</v>
      </c>
      <c r="AF88" s="1">
        <v>0</v>
      </c>
      <c r="AG88" s="1">
        <v>0</v>
      </c>
      <c r="AH88" s="1">
        <v>0</v>
      </c>
      <c r="AI88" s="1">
        <v>0</v>
      </c>
      <c r="AJ88" s="1">
        <v>14</v>
      </c>
      <c r="AK88" s="1">
        <v>0</v>
      </c>
      <c r="AL88" s="1">
        <v>104</v>
      </c>
      <c r="AM88" s="1">
        <v>505</v>
      </c>
      <c r="AN88" s="1">
        <v>115</v>
      </c>
      <c r="AO88" s="314">
        <v>0.3</v>
      </c>
      <c r="AP88" s="329">
        <v>59.21</v>
      </c>
      <c r="AQ88" s="329">
        <v>84.58</v>
      </c>
      <c r="AR88" s="313">
        <v>-25.374999899999999</v>
      </c>
      <c r="AS88" s="116" t="s">
        <v>51</v>
      </c>
      <c r="AT88" s="116" t="s">
        <v>51</v>
      </c>
      <c r="AU88" s="116">
        <v>609</v>
      </c>
      <c r="AV88" s="116">
        <v>359</v>
      </c>
      <c r="AW88" s="313">
        <v>84.58</v>
      </c>
      <c r="AX88" s="313">
        <v>-25.37</v>
      </c>
      <c r="AY88" s="329" t="s">
        <v>51</v>
      </c>
      <c r="AZ88" s="1">
        <v>146</v>
      </c>
      <c r="BA88" s="1" t="s">
        <v>51</v>
      </c>
      <c r="BB88" s="1" t="s">
        <v>51</v>
      </c>
      <c r="BC88" s="218" t="s">
        <v>1001</v>
      </c>
      <c r="BD88" s="218" t="s">
        <v>74</v>
      </c>
      <c r="BE88" s="1" t="s">
        <v>51</v>
      </c>
      <c r="BF88" s="1" t="s">
        <v>51</v>
      </c>
    </row>
    <row r="89" spans="2:58" ht="90">
      <c r="B89" s="311">
        <v>42155</v>
      </c>
      <c r="C89" s="116" t="s">
        <v>826</v>
      </c>
      <c r="D89" s="116" t="s">
        <v>837</v>
      </c>
      <c r="E89" s="116" t="s">
        <v>902</v>
      </c>
      <c r="F89" s="116">
        <v>8546149</v>
      </c>
      <c r="G89" s="331">
        <v>15369770</v>
      </c>
      <c r="H89" s="116">
        <v>1</v>
      </c>
      <c r="I89" s="116" t="s">
        <v>108</v>
      </c>
      <c r="J89" s="116" t="s">
        <v>842</v>
      </c>
      <c r="K89" s="311">
        <v>41487</v>
      </c>
      <c r="L89" s="311">
        <v>40787</v>
      </c>
      <c r="M89" s="116" t="s">
        <v>839</v>
      </c>
      <c r="N89" s="329">
        <v>136400</v>
      </c>
      <c r="O89" s="329">
        <v>139724.6</v>
      </c>
      <c r="P89" s="329">
        <v>180000</v>
      </c>
      <c r="Q89" s="311">
        <v>42142</v>
      </c>
      <c r="R89" s="329"/>
      <c r="S89" s="116">
        <v>390</v>
      </c>
      <c r="T89" s="311"/>
      <c r="U89" s="311">
        <v>41607</v>
      </c>
      <c r="V89" s="1">
        <v>548</v>
      </c>
      <c r="W89" s="1">
        <v>80</v>
      </c>
      <c r="X89" s="1">
        <v>0</v>
      </c>
      <c r="Y89" s="1">
        <v>0</v>
      </c>
      <c r="Z89" s="1">
        <v>0</v>
      </c>
      <c r="AA89" s="1">
        <v>0</v>
      </c>
      <c r="AB89" s="1">
        <v>0</v>
      </c>
      <c r="AC89" s="1">
        <v>0</v>
      </c>
      <c r="AD89" s="1">
        <v>0</v>
      </c>
      <c r="AE89" s="1">
        <v>0</v>
      </c>
      <c r="AF89" s="1">
        <v>0</v>
      </c>
      <c r="AG89" s="1">
        <v>0</v>
      </c>
      <c r="AH89" s="1">
        <v>0</v>
      </c>
      <c r="AI89" s="1">
        <v>0</v>
      </c>
      <c r="AJ89" s="1">
        <v>14</v>
      </c>
      <c r="AK89" s="1">
        <v>0</v>
      </c>
      <c r="AL89" s="1">
        <v>94</v>
      </c>
      <c r="AM89" s="1">
        <v>454</v>
      </c>
      <c r="AN89" s="1">
        <v>64</v>
      </c>
      <c r="AO89" s="314">
        <v>0.3</v>
      </c>
      <c r="AP89" s="329">
        <v>59.21</v>
      </c>
      <c r="AQ89" s="329">
        <v>84.58</v>
      </c>
      <c r="AR89" s="313">
        <v>-25.374999899999999</v>
      </c>
      <c r="AS89" s="116" t="s">
        <v>51</v>
      </c>
      <c r="AT89" s="116" t="s">
        <v>51</v>
      </c>
      <c r="AU89" s="116">
        <v>548</v>
      </c>
      <c r="AV89" s="116">
        <v>311</v>
      </c>
      <c r="AW89" s="313">
        <v>84.58</v>
      </c>
      <c r="AX89" s="313">
        <v>-25.37</v>
      </c>
      <c r="AY89" s="329" t="s">
        <v>51</v>
      </c>
      <c r="AZ89" s="1">
        <v>143</v>
      </c>
      <c r="BA89" s="1" t="s">
        <v>51</v>
      </c>
      <c r="BB89" s="1" t="s">
        <v>51</v>
      </c>
      <c r="BC89" s="218" t="s">
        <v>1164</v>
      </c>
      <c r="BD89" s="218" t="s">
        <v>74</v>
      </c>
      <c r="BE89" s="1" t="s">
        <v>51</v>
      </c>
      <c r="BF89" s="1" t="s">
        <v>51</v>
      </c>
    </row>
    <row r="90" spans="2:58" ht="60">
      <c r="B90" s="311">
        <v>42155</v>
      </c>
      <c r="C90" s="116" t="s">
        <v>826</v>
      </c>
      <c r="D90" s="116" t="s">
        <v>837</v>
      </c>
      <c r="E90" s="116" t="s">
        <v>846</v>
      </c>
      <c r="F90" s="116">
        <v>8553518</v>
      </c>
      <c r="G90" s="331">
        <v>15027626</v>
      </c>
      <c r="H90" s="116">
        <v>1</v>
      </c>
      <c r="I90" s="116" t="s">
        <v>132</v>
      </c>
      <c r="J90" s="116" t="s">
        <v>842</v>
      </c>
      <c r="K90" s="311">
        <v>41426</v>
      </c>
      <c r="L90" s="311">
        <v>41091</v>
      </c>
      <c r="M90" s="116" t="s">
        <v>839</v>
      </c>
      <c r="N90" s="329">
        <v>313000</v>
      </c>
      <c r="O90" s="329">
        <v>291725.03000000003</v>
      </c>
      <c r="P90" s="329">
        <v>160000</v>
      </c>
      <c r="Q90" s="311">
        <v>42100</v>
      </c>
      <c r="R90" s="329">
        <v>136000</v>
      </c>
      <c r="S90" s="116">
        <v>440</v>
      </c>
      <c r="T90" s="311">
        <v>42123</v>
      </c>
      <c r="U90" s="311">
        <v>41546</v>
      </c>
      <c r="V90" s="1">
        <v>609</v>
      </c>
      <c r="W90" s="1">
        <v>0</v>
      </c>
      <c r="X90" s="1">
        <v>0</v>
      </c>
      <c r="Y90" s="1">
        <v>0</v>
      </c>
      <c r="Z90" s="1">
        <v>0</v>
      </c>
      <c r="AA90" s="1">
        <v>0</v>
      </c>
      <c r="AB90" s="1">
        <v>0</v>
      </c>
      <c r="AC90" s="1">
        <v>0</v>
      </c>
      <c r="AD90" s="1">
        <v>0</v>
      </c>
      <c r="AE90" s="1">
        <v>0</v>
      </c>
      <c r="AF90" s="1">
        <v>0</v>
      </c>
      <c r="AG90" s="1">
        <v>0</v>
      </c>
      <c r="AH90" s="1">
        <v>0</v>
      </c>
      <c r="AI90" s="1">
        <v>35</v>
      </c>
      <c r="AJ90" s="1">
        <v>53</v>
      </c>
      <c r="AK90" s="1">
        <v>0</v>
      </c>
      <c r="AL90" s="1">
        <v>88</v>
      </c>
      <c r="AM90" s="1">
        <v>521</v>
      </c>
      <c r="AN90" s="1">
        <v>81</v>
      </c>
      <c r="AO90" s="314">
        <v>0.3</v>
      </c>
      <c r="AP90" s="329">
        <v>59.21</v>
      </c>
      <c r="AQ90" s="329">
        <v>84.58</v>
      </c>
      <c r="AR90" s="313">
        <v>-25.374999899999999</v>
      </c>
      <c r="AS90" s="116" t="s">
        <v>51</v>
      </c>
      <c r="AT90" s="116" t="s">
        <v>51</v>
      </c>
      <c r="AU90" s="116">
        <v>577</v>
      </c>
      <c r="AV90" s="116">
        <v>489</v>
      </c>
      <c r="AW90" s="313">
        <v>84.58</v>
      </c>
      <c r="AX90" s="313">
        <v>-25.37</v>
      </c>
      <c r="AY90" s="329" t="s">
        <v>51</v>
      </c>
      <c r="AZ90" s="1">
        <v>32</v>
      </c>
      <c r="BA90" s="1" t="s">
        <v>51</v>
      </c>
      <c r="BB90" s="1" t="s">
        <v>51</v>
      </c>
      <c r="BC90" s="330" t="s">
        <v>966</v>
      </c>
      <c r="BD90" s="218" t="s">
        <v>74</v>
      </c>
      <c r="BE90" s="1" t="s">
        <v>51</v>
      </c>
      <c r="BF90" s="1" t="s">
        <v>51</v>
      </c>
    </row>
    <row r="91" spans="2:58" ht="90">
      <c r="B91" s="311">
        <v>42155</v>
      </c>
      <c r="C91" s="116" t="s">
        <v>826</v>
      </c>
      <c r="D91" s="116" t="s">
        <v>837</v>
      </c>
      <c r="E91" s="116" t="s">
        <v>889</v>
      </c>
      <c r="F91" s="116">
        <v>8537697</v>
      </c>
      <c r="G91" s="331">
        <v>14958565</v>
      </c>
      <c r="H91" s="116">
        <v>1</v>
      </c>
      <c r="I91" s="116" t="s">
        <v>108</v>
      </c>
      <c r="J91" s="116" t="s">
        <v>842</v>
      </c>
      <c r="K91" s="311">
        <v>41426</v>
      </c>
      <c r="L91" s="311">
        <v>40817</v>
      </c>
      <c r="M91" s="116" t="s">
        <v>839</v>
      </c>
      <c r="N91" s="329">
        <v>64000</v>
      </c>
      <c r="O91" s="329">
        <v>81756.25</v>
      </c>
      <c r="P91" s="329">
        <v>75000</v>
      </c>
      <c r="Q91" s="311">
        <v>42122</v>
      </c>
      <c r="R91" s="329"/>
      <c r="S91" s="116">
        <v>390</v>
      </c>
      <c r="T91" s="311"/>
      <c r="U91" s="311">
        <v>41546</v>
      </c>
      <c r="V91" s="1">
        <v>609</v>
      </c>
      <c r="W91" s="1">
        <v>0</v>
      </c>
      <c r="X91" s="1">
        <v>0</v>
      </c>
      <c r="Y91" s="1">
        <v>0</v>
      </c>
      <c r="Z91" s="1">
        <v>125</v>
      </c>
      <c r="AA91" s="1">
        <v>0</v>
      </c>
      <c r="AB91" s="1">
        <v>0</v>
      </c>
      <c r="AC91" s="1">
        <v>0</v>
      </c>
      <c r="AD91" s="1">
        <v>0</v>
      </c>
      <c r="AE91" s="1">
        <v>0</v>
      </c>
      <c r="AF91" s="1">
        <v>0</v>
      </c>
      <c r="AG91" s="1">
        <v>0</v>
      </c>
      <c r="AH91" s="1">
        <v>12</v>
      </c>
      <c r="AI91" s="1">
        <v>0</v>
      </c>
      <c r="AJ91" s="1">
        <v>14</v>
      </c>
      <c r="AK91" s="1">
        <v>0</v>
      </c>
      <c r="AL91" s="1">
        <v>151</v>
      </c>
      <c r="AM91" s="1">
        <v>458</v>
      </c>
      <c r="AN91" s="1">
        <v>68</v>
      </c>
      <c r="AO91" s="314">
        <v>0.3</v>
      </c>
      <c r="AP91" s="329">
        <v>59.21</v>
      </c>
      <c r="AQ91" s="329">
        <v>84.58</v>
      </c>
      <c r="AR91" s="313">
        <v>-25.374999899999999</v>
      </c>
      <c r="AS91" s="116" t="s">
        <v>51</v>
      </c>
      <c r="AT91" s="116" t="s">
        <v>51</v>
      </c>
      <c r="AU91" s="116">
        <v>609</v>
      </c>
      <c r="AV91" s="116">
        <v>372</v>
      </c>
      <c r="AW91" s="313">
        <v>84.58</v>
      </c>
      <c r="AX91" s="313">
        <v>-25.37</v>
      </c>
      <c r="AY91" s="329" t="s">
        <v>51</v>
      </c>
      <c r="AZ91" s="1">
        <v>86</v>
      </c>
      <c r="BA91" s="1" t="s">
        <v>51</v>
      </c>
      <c r="BB91" s="1" t="s">
        <v>51</v>
      </c>
      <c r="BC91" s="218" t="s">
        <v>1165</v>
      </c>
      <c r="BD91" s="218" t="s">
        <v>74</v>
      </c>
      <c r="BE91" s="1" t="s">
        <v>51</v>
      </c>
      <c r="BF91" s="1" t="s">
        <v>51</v>
      </c>
    </row>
    <row r="92" spans="2:58" ht="105">
      <c r="B92" s="311">
        <v>42155</v>
      </c>
      <c r="C92" s="116" t="s">
        <v>824</v>
      </c>
      <c r="D92" s="116" t="s">
        <v>837</v>
      </c>
      <c r="E92" s="116" t="s">
        <v>867</v>
      </c>
      <c r="F92" s="116">
        <v>8572087</v>
      </c>
      <c r="G92" s="331">
        <v>15331242</v>
      </c>
      <c r="H92" s="116">
        <v>1</v>
      </c>
      <c r="I92" s="116" t="s">
        <v>108</v>
      </c>
      <c r="J92" s="116" t="s">
        <v>842</v>
      </c>
      <c r="K92" s="311">
        <v>41487</v>
      </c>
      <c r="L92" s="311">
        <v>41306</v>
      </c>
      <c r="M92" s="116" t="s">
        <v>839</v>
      </c>
      <c r="N92" s="329">
        <v>76000</v>
      </c>
      <c r="O92" s="329">
        <v>80817.94</v>
      </c>
      <c r="P92" s="329">
        <v>85000</v>
      </c>
      <c r="Q92" s="311">
        <v>42152</v>
      </c>
      <c r="R92" s="329"/>
      <c r="S92" s="116">
        <v>390</v>
      </c>
      <c r="T92" s="311"/>
      <c r="U92" s="311">
        <v>41607</v>
      </c>
      <c r="V92" s="1">
        <v>548</v>
      </c>
      <c r="W92" s="1">
        <v>80</v>
      </c>
      <c r="X92" s="1">
        <v>0</v>
      </c>
      <c r="Y92" s="1">
        <v>0</v>
      </c>
      <c r="Z92" s="1">
        <v>0</v>
      </c>
      <c r="AA92" s="1">
        <v>0</v>
      </c>
      <c r="AB92" s="1">
        <v>0</v>
      </c>
      <c r="AC92" s="1">
        <v>0</v>
      </c>
      <c r="AD92" s="1">
        <v>0</v>
      </c>
      <c r="AE92" s="1">
        <v>0</v>
      </c>
      <c r="AF92" s="1">
        <v>0</v>
      </c>
      <c r="AG92" s="1">
        <v>0</v>
      </c>
      <c r="AH92" s="1">
        <v>0</v>
      </c>
      <c r="AI92" s="1">
        <v>0</v>
      </c>
      <c r="AJ92" s="1">
        <v>14</v>
      </c>
      <c r="AK92" s="1">
        <v>0</v>
      </c>
      <c r="AL92" s="1">
        <v>94</v>
      </c>
      <c r="AM92" s="1">
        <v>454</v>
      </c>
      <c r="AN92" s="1">
        <v>64</v>
      </c>
      <c r="AO92" s="314">
        <v>0.3</v>
      </c>
      <c r="AP92" s="329">
        <v>59.21</v>
      </c>
      <c r="AQ92" s="329">
        <v>84.58</v>
      </c>
      <c r="AR92" s="313">
        <v>-25.374999899999999</v>
      </c>
      <c r="AS92" s="116" t="s">
        <v>51</v>
      </c>
      <c r="AT92" s="116" t="s">
        <v>51</v>
      </c>
      <c r="AU92" s="116">
        <v>548</v>
      </c>
      <c r="AV92" s="116">
        <v>137</v>
      </c>
      <c r="AW92" s="313">
        <v>84.58</v>
      </c>
      <c r="AX92" s="313">
        <v>-25.37</v>
      </c>
      <c r="AY92" s="329" t="s">
        <v>51</v>
      </c>
      <c r="AZ92" s="1">
        <v>317</v>
      </c>
      <c r="BA92" s="1" t="s">
        <v>51</v>
      </c>
      <c r="BB92" s="1" t="s">
        <v>51</v>
      </c>
      <c r="BC92" s="218" t="s">
        <v>1002</v>
      </c>
      <c r="BD92" s="218" t="s">
        <v>74</v>
      </c>
      <c r="BE92" s="1" t="s">
        <v>51</v>
      </c>
      <c r="BF92" s="1" t="s">
        <v>51</v>
      </c>
    </row>
    <row r="93" spans="2:58" ht="90">
      <c r="B93" s="311">
        <v>42155</v>
      </c>
      <c r="C93" s="116" t="s">
        <v>824</v>
      </c>
      <c r="D93" s="116" t="s">
        <v>837</v>
      </c>
      <c r="E93" s="116" t="s">
        <v>867</v>
      </c>
      <c r="F93" s="116">
        <v>8572396</v>
      </c>
      <c r="G93" s="331">
        <v>15267990</v>
      </c>
      <c r="H93" s="116">
        <v>1</v>
      </c>
      <c r="I93" s="116" t="s">
        <v>108</v>
      </c>
      <c r="J93" s="116" t="s">
        <v>838</v>
      </c>
      <c r="K93" s="311">
        <v>41487</v>
      </c>
      <c r="L93" s="311">
        <v>41306</v>
      </c>
      <c r="M93" s="116" t="s">
        <v>839</v>
      </c>
      <c r="N93" s="329">
        <v>247200</v>
      </c>
      <c r="O93" s="329">
        <v>269146.71000000002</v>
      </c>
      <c r="P93" s="329">
        <v>208000</v>
      </c>
      <c r="Q93" s="311">
        <v>42115</v>
      </c>
      <c r="R93" s="329"/>
      <c r="S93" s="116">
        <v>390</v>
      </c>
      <c r="T93" s="311"/>
      <c r="U93" s="311">
        <v>41607</v>
      </c>
      <c r="V93" s="1">
        <v>548</v>
      </c>
      <c r="W93" s="1">
        <v>80</v>
      </c>
      <c r="X93" s="1">
        <v>0</v>
      </c>
      <c r="Y93" s="1">
        <v>0</v>
      </c>
      <c r="Z93" s="1">
        <v>0</v>
      </c>
      <c r="AA93" s="1">
        <v>0</v>
      </c>
      <c r="AB93" s="1">
        <v>0</v>
      </c>
      <c r="AC93" s="1">
        <v>0</v>
      </c>
      <c r="AD93" s="1">
        <v>0</v>
      </c>
      <c r="AE93" s="1">
        <v>0</v>
      </c>
      <c r="AF93" s="1">
        <v>0</v>
      </c>
      <c r="AG93" s="1">
        <v>0</v>
      </c>
      <c r="AH93" s="1">
        <v>0</v>
      </c>
      <c r="AI93" s="1">
        <v>0</v>
      </c>
      <c r="AJ93" s="1">
        <v>14</v>
      </c>
      <c r="AK93" s="1">
        <v>0</v>
      </c>
      <c r="AL93" s="1">
        <v>94</v>
      </c>
      <c r="AM93" s="1">
        <v>454</v>
      </c>
      <c r="AN93" s="1">
        <v>64</v>
      </c>
      <c r="AO93" s="314">
        <v>0.3</v>
      </c>
      <c r="AP93" s="329">
        <v>59.21</v>
      </c>
      <c r="AQ93" s="329">
        <v>84.58</v>
      </c>
      <c r="AR93" s="313">
        <v>-25.374999899999999</v>
      </c>
      <c r="AS93" s="116" t="s">
        <v>51</v>
      </c>
      <c r="AT93" s="116" t="s">
        <v>51</v>
      </c>
      <c r="AU93" s="116">
        <v>548</v>
      </c>
      <c r="AV93" s="116">
        <v>159</v>
      </c>
      <c r="AW93" s="313">
        <v>84.58</v>
      </c>
      <c r="AX93" s="313">
        <v>-25.37</v>
      </c>
      <c r="AY93" s="329" t="s">
        <v>51</v>
      </c>
      <c r="AZ93" s="1">
        <v>295</v>
      </c>
      <c r="BA93" s="1" t="s">
        <v>51</v>
      </c>
      <c r="BB93" s="1" t="s">
        <v>51</v>
      </c>
      <c r="BC93" s="330" t="s">
        <v>1166</v>
      </c>
      <c r="BD93" s="330" t="s">
        <v>1167</v>
      </c>
      <c r="BE93" s="332" t="s">
        <v>51</v>
      </c>
      <c r="BF93" s="332" t="s">
        <v>51</v>
      </c>
    </row>
    <row r="94" spans="2:58" ht="90">
      <c r="B94" s="311">
        <v>42155</v>
      </c>
      <c r="C94" s="116" t="s">
        <v>826</v>
      </c>
      <c r="D94" s="116" t="s">
        <v>837</v>
      </c>
      <c r="E94" s="116" t="s">
        <v>906</v>
      </c>
      <c r="F94" s="116">
        <v>8548257</v>
      </c>
      <c r="G94" s="331">
        <v>14892889</v>
      </c>
      <c r="H94" s="116">
        <v>1</v>
      </c>
      <c r="I94" s="116" t="s">
        <v>104</v>
      </c>
      <c r="J94" s="116" t="s">
        <v>842</v>
      </c>
      <c r="K94" s="311">
        <v>41426</v>
      </c>
      <c r="L94" s="311">
        <v>41609</v>
      </c>
      <c r="M94" s="116" t="s">
        <v>839</v>
      </c>
      <c r="N94" s="329">
        <v>49400</v>
      </c>
      <c r="O94" s="329">
        <v>45641.27</v>
      </c>
      <c r="P94" s="329">
        <v>42000</v>
      </c>
      <c r="Q94" s="311">
        <v>42138</v>
      </c>
      <c r="R94" s="329"/>
      <c r="S94" s="116">
        <v>330</v>
      </c>
      <c r="T94" s="311"/>
      <c r="U94" s="311">
        <v>41609</v>
      </c>
      <c r="V94" s="1">
        <v>546</v>
      </c>
      <c r="W94" s="1">
        <v>0</v>
      </c>
      <c r="X94" s="1">
        <v>0</v>
      </c>
      <c r="Y94" s="1">
        <v>0</v>
      </c>
      <c r="Z94" s="1">
        <v>125</v>
      </c>
      <c r="AA94" s="1">
        <v>0</v>
      </c>
      <c r="AB94" s="1">
        <v>0</v>
      </c>
      <c r="AC94" s="1">
        <v>0</v>
      </c>
      <c r="AD94" s="1">
        <v>0</v>
      </c>
      <c r="AE94" s="1">
        <v>0</v>
      </c>
      <c r="AF94" s="1">
        <v>0</v>
      </c>
      <c r="AG94" s="1">
        <v>0</v>
      </c>
      <c r="AH94" s="1">
        <v>45</v>
      </c>
      <c r="AI94" s="1">
        <v>0</v>
      </c>
      <c r="AJ94" s="1">
        <v>14</v>
      </c>
      <c r="AK94" s="1">
        <v>0</v>
      </c>
      <c r="AL94" s="1">
        <v>184</v>
      </c>
      <c r="AM94" s="1">
        <v>362</v>
      </c>
      <c r="AN94" s="1">
        <v>32</v>
      </c>
      <c r="AO94" s="314">
        <v>0.3</v>
      </c>
      <c r="AP94" s="329">
        <v>59.21</v>
      </c>
      <c r="AQ94" s="329">
        <v>84.58</v>
      </c>
      <c r="AR94" s="313">
        <v>-25.374999899999999</v>
      </c>
      <c r="AS94" s="116" t="s">
        <v>51</v>
      </c>
      <c r="AT94" s="116" t="s">
        <v>51</v>
      </c>
      <c r="AU94" s="116">
        <v>546</v>
      </c>
      <c r="AV94" s="116">
        <v>254</v>
      </c>
      <c r="AW94" s="313">
        <v>84.58</v>
      </c>
      <c r="AX94" s="313">
        <v>-25.37</v>
      </c>
      <c r="AY94" s="329" t="s">
        <v>51</v>
      </c>
      <c r="AZ94" s="1">
        <v>108</v>
      </c>
      <c r="BA94" s="1" t="s">
        <v>51</v>
      </c>
      <c r="BB94" s="1" t="s">
        <v>51</v>
      </c>
      <c r="BC94" s="218" t="s">
        <v>1168</v>
      </c>
      <c r="BD94" s="218" t="s">
        <v>74</v>
      </c>
      <c r="BE94" s="1" t="s">
        <v>51</v>
      </c>
      <c r="BF94" s="1" t="s">
        <v>51</v>
      </c>
    </row>
    <row r="95" spans="2:58" ht="45">
      <c r="B95" s="311">
        <v>42155</v>
      </c>
      <c r="C95" s="116" t="s">
        <v>823</v>
      </c>
      <c r="D95" s="116" t="s">
        <v>837</v>
      </c>
      <c r="E95" s="116" t="s">
        <v>900</v>
      </c>
      <c r="F95" s="116">
        <v>8522160</v>
      </c>
      <c r="G95" s="331">
        <v>15191158</v>
      </c>
      <c r="H95" s="116">
        <v>1</v>
      </c>
      <c r="I95" s="116" t="s">
        <v>107</v>
      </c>
      <c r="J95" s="116" t="s">
        <v>842</v>
      </c>
      <c r="K95" s="311">
        <v>41487</v>
      </c>
      <c r="L95" s="311">
        <v>40969</v>
      </c>
      <c r="M95" s="116" t="s">
        <v>839</v>
      </c>
      <c r="N95" s="329">
        <v>94400</v>
      </c>
      <c r="O95" s="329">
        <v>94358.84</v>
      </c>
      <c r="P95" s="329">
        <v>59500</v>
      </c>
      <c r="Q95" s="311">
        <v>42067</v>
      </c>
      <c r="R95" s="329">
        <v>47600</v>
      </c>
      <c r="S95" s="116">
        <v>450</v>
      </c>
      <c r="T95" s="311">
        <v>42083</v>
      </c>
      <c r="U95" s="311">
        <v>41607</v>
      </c>
      <c r="V95" s="1">
        <v>548</v>
      </c>
      <c r="W95" s="1">
        <v>0</v>
      </c>
      <c r="X95" s="1">
        <v>0</v>
      </c>
      <c r="Y95" s="1">
        <v>0</v>
      </c>
      <c r="Z95" s="1">
        <v>0</v>
      </c>
      <c r="AA95" s="1">
        <v>0</v>
      </c>
      <c r="AB95" s="1">
        <v>0</v>
      </c>
      <c r="AC95" s="1">
        <v>0</v>
      </c>
      <c r="AD95" s="1">
        <v>0</v>
      </c>
      <c r="AE95" s="1">
        <v>0</v>
      </c>
      <c r="AF95" s="1">
        <v>0</v>
      </c>
      <c r="AG95" s="1">
        <v>0</v>
      </c>
      <c r="AH95" s="1">
        <v>0</v>
      </c>
      <c r="AI95" s="1">
        <v>0</v>
      </c>
      <c r="AJ95" s="1">
        <v>59</v>
      </c>
      <c r="AK95" s="1">
        <v>0</v>
      </c>
      <c r="AL95" s="1">
        <v>59</v>
      </c>
      <c r="AM95" s="1">
        <v>489</v>
      </c>
      <c r="AN95" s="1">
        <v>39</v>
      </c>
      <c r="AO95" s="314">
        <v>0.3</v>
      </c>
      <c r="AP95" s="329">
        <v>59.21</v>
      </c>
      <c r="AQ95" s="329">
        <v>84.58</v>
      </c>
      <c r="AR95" s="313">
        <v>-25.374999899999999</v>
      </c>
      <c r="AS95" s="116" t="s">
        <v>51</v>
      </c>
      <c r="AT95" s="116" t="s">
        <v>51</v>
      </c>
      <c r="AU95" s="116">
        <v>476</v>
      </c>
      <c r="AV95" s="116">
        <v>417</v>
      </c>
      <c r="AW95" s="313">
        <v>84.58</v>
      </c>
      <c r="AX95" s="313">
        <v>-25.37</v>
      </c>
      <c r="AY95" s="329" t="s">
        <v>51</v>
      </c>
      <c r="AZ95" s="1">
        <v>72</v>
      </c>
      <c r="BA95" s="1" t="s">
        <v>51</v>
      </c>
      <c r="BB95" s="1" t="s">
        <v>51</v>
      </c>
      <c r="BC95" s="330" t="s">
        <v>963</v>
      </c>
      <c r="BD95" s="218" t="s">
        <v>74</v>
      </c>
      <c r="BE95" s="1" t="s">
        <v>51</v>
      </c>
      <c r="BF95" s="1" t="s">
        <v>51</v>
      </c>
    </row>
    <row r="96" spans="2:58" ht="90">
      <c r="B96" s="311">
        <v>42155</v>
      </c>
      <c r="C96" s="116" t="s">
        <v>826</v>
      </c>
      <c r="D96" s="116" t="s">
        <v>837</v>
      </c>
      <c r="E96" s="116" t="s">
        <v>920</v>
      </c>
      <c r="F96" s="116">
        <v>8555768</v>
      </c>
      <c r="G96" s="331">
        <v>14971238</v>
      </c>
      <c r="H96" s="116">
        <v>1</v>
      </c>
      <c r="I96" s="116" t="s">
        <v>108</v>
      </c>
      <c r="J96" s="116" t="s">
        <v>842</v>
      </c>
      <c r="K96" s="311">
        <v>41426</v>
      </c>
      <c r="L96" s="311">
        <v>40057</v>
      </c>
      <c r="M96" s="116" t="s">
        <v>839</v>
      </c>
      <c r="N96" s="329">
        <v>50000</v>
      </c>
      <c r="O96" s="329">
        <v>41219.589999999997</v>
      </c>
      <c r="P96" s="329">
        <v>60000</v>
      </c>
      <c r="Q96" s="311">
        <v>42072</v>
      </c>
      <c r="R96" s="329"/>
      <c r="S96" s="116">
        <v>390</v>
      </c>
      <c r="T96" s="311"/>
      <c r="U96" s="311">
        <v>41546</v>
      </c>
      <c r="V96" s="1">
        <v>609</v>
      </c>
      <c r="W96" s="1">
        <v>0</v>
      </c>
      <c r="X96" s="1">
        <v>0</v>
      </c>
      <c r="Y96" s="1">
        <v>0</v>
      </c>
      <c r="Z96" s="1">
        <v>151</v>
      </c>
      <c r="AA96" s="1">
        <v>0</v>
      </c>
      <c r="AB96" s="1">
        <v>0</v>
      </c>
      <c r="AC96" s="1">
        <v>0</v>
      </c>
      <c r="AD96" s="1">
        <v>0</v>
      </c>
      <c r="AE96" s="1">
        <v>0</v>
      </c>
      <c r="AF96" s="1">
        <v>0</v>
      </c>
      <c r="AG96" s="1">
        <v>0</v>
      </c>
      <c r="AH96" s="1">
        <v>0</v>
      </c>
      <c r="AI96" s="1">
        <v>0</v>
      </c>
      <c r="AJ96" s="1">
        <v>27</v>
      </c>
      <c r="AK96" s="1">
        <v>0</v>
      </c>
      <c r="AL96" s="1">
        <v>178</v>
      </c>
      <c r="AM96" s="1">
        <v>431</v>
      </c>
      <c r="AN96" s="1">
        <v>41</v>
      </c>
      <c r="AO96" s="314">
        <v>0.3</v>
      </c>
      <c r="AP96" s="329">
        <v>59.21</v>
      </c>
      <c r="AQ96" s="329">
        <v>84.58</v>
      </c>
      <c r="AR96" s="313">
        <v>-25.374999899999999</v>
      </c>
      <c r="AS96" s="116" t="s">
        <v>51</v>
      </c>
      <c r="AT96" s="116" t="s">
        <v>51</v>
      </c>
      <c r="AU96" s="116">
        <v>609</v>
      </c>
      <c r="AV96" s="116">
        <v>111</v>
      </c>
      <c r="AW96" s="313">
        <v>84.58</v>
      </c>
      <c r="AX96" s="313">
        <v>-25.37</v>
      </c>
      <c r="AY96" s="329" t="s">
        <v>51</v>
      </c>
      <c r="AZ96" s="1">
        <v>320</v>
      </c>
      <c r="BA96" s="1" t="s">
        <v>51</v>
      </c>
      <c r="BB96" s="1" t="s">
        <v>51</v>
      </c>
      <c r="BC96" s="218" t="s">
        <v>1003</v>
      </c>
      <c r="BD96" s="218" t="s">
        <v>74</v>
      </c>
      <c r="BE96" s="1" t="s">
        <v>51</v>
      </c>
      <c r="BF96" s="1" t="s">
        <v>51</v>
      </c>
    </row>
    <row r="97" spans="2:58" ht="75">
      <c r="B97" s="311">
        <v>42155</v>
      </c>
      <c r="C97" s="116" t="s">
        <v>826</v>
      </c>
      <c r="D97" s="116" t="s">
        <v>837</v>
      </c>
      <c r="E97" s="116" t="s">
        <v>885</v>
      </c>
      <c r="F97" s="116">
        <v>8544192</v>
      </c>
      <c r="G97" s="331">
        <v>15026917</v>
      </c>
      <c r="H97" s="116">
        <v>1</v>
      </c>
      <c r="I97" s="116" t="s">
        <v>97</v>
      </c>
      <c r="J97" s="116" t="s">
        <v>842</v>
      </c>
      <c r="K97" s="311">
        <v>41426</v>
      </c>
      <c r="L97" s="311">
        <v>39692</v>
      </c>
      <c r="M97" s="116" t="s">
        <v>839</v>
      </c>
      <c r="N97" s="329">
        <v>390000</v>
      </c>
      <c r="O97" s="329">
        <v>387066.93</v>
      </c>
      <c r="P97" s="329">
        <v>434000</v>
      </c>
      <c r="Q97" s="311">
        <v>42089</v>
      </c>
      <c r="R97" s="329"/>
      <c r="S97" s="116">
        <v>510</v>
      </c>
      <c r="T97" s="311"/>
      <c r="U97" s="311">
        <v>41546</v>
      </c>
      <c r="V97" s="1">
        <v>609</v>
      </c>
      <c r="W97" s="1">
        <v>0</v>
      </c>
      <c r="X97" s="1">
        <v>0</v>
      </c>
      <c r="Y97" s="1">
        <v>0</v>
      </c>
      <c r="Z97" s="1">
        <v>0</v>
      </c>
      <c r="AA97" s="1">
        <v>0</v>
      </c>
      <c r="AB97" s="1">
        <v>0</v>
      </c>
      <c r="AC97" s="1">
        <v>90</v>
      </c>
      <c r="AD97" s="1">
        <v>0</v>
      </c>
      <c r="AE97" s="1">
        <v>0</v>
      </c>
      <c r="AF97" s="1">
        <v>0</v>
      </c>
      <c r="AG97" s="1">
        <v>0</v>
      </c>
      <c r="AH97" s="1">
        <v>0</v>
      </c>
      <c r="AI97" s="1">
        <v>0</v>
      </c>
      <c r="AJ97" s="1">
        <v>0</v>
      </c>
      <c r="AK97" s="1">
        <v>0</v>
      </c>
      <c r="AL97" s="1">
        <v>90</v>
      </c>
      <c r="AM97" s="1">
        <v>519</v>
      </c>
      <c r="AN97" s="1">
        <v>9</v>
      </c>
      <c r="AO97" s="314">
        <v>0.3</v>
      </c>
      <c r="AP97" s="329">
        <v>59.21</v>
      </c>
      <c r="AQ97" s="329">
        <v>84.58</v>
      </c>
      <c r="AR97" s="313">
        <v>-25.374999899999999</v>
      </c>
      <c r="AS97" s="116" t="s">
        <v>51</v>
      </c>
      <c r="AT97" s="116" t="s">
        <v>51</v>
      </c>
      <c r="AU97" s="116">
        <v>609</v>
      </c>
      <c r="AV97" s="116">
        <v>447</v>
      </c>
      <c r="AW97" s="313">
        <v>84.58</v>
      </c>
      <c r="AX97" s="313">
        <v>-25.37</v>
      </c>
      <c r="AY97" s="329" t="s">
        <v>51</v>
      </c>
      <c r="AZ97" s="1">
        <v>72</v>
      </c>
      <c r="BA97" s="1" t="s">
        <v>51</v>
      </c>
      <c r="BB97" s="1" t="s">
        <v>51</v>
      </c>
      <c r="BC97" s="330" t="s">
        <v>1169</v>
      </c>
      <c r="BD97" s="330" t="s">
        <v>1012</v>
      </c>
      <c r="BE97" s="332" t="s">
        <v>51</v>
      </c>
      <c r="BF97" s="332" t="s">
        <v>51</v>
      </c>
    </row>
    <row r="98" spans="2:58" ht="90">
      <c r="B98" s="311">
        <v>42155</v>
      </c>
      <c r="C98" s="116" t="s">
        <v>840</v>
      </c>
      <c r="D98" s="116" t="s">
        <v>837</v>
      </c>
      <c r="E98" s="116" t="s">
        <v>894</v>
      </c>
      <c r="F98" s="116">
        <v>8531371</v>
      </c>
      <c r="G98" s="331">
        <v>14942312</v>
      </c>
      <c r="H98" s="116">
        <v>1</v>
      </c>
      <c r="I98" s="116" t="s">
        <v>104</v>
      </c>
      <c r="J98" s="116" t="s">
        <v>842</v>
      </c>
      <c r="K98" s="311">
        <v>41426</v>
      </c>
      <c r="L98" s="311">
        <v>41365</v>
      </c>
      <c r="M98" s="116" t="s">
        <v>839</v>
      </c>
      <c r="N98" s="329">
        <v>178080</v>
      </c>
      <c r="O98" s="329">
        <v>180850.17</v>
      </c>
      <c r="P98" s="329">
        <v>230000</v>
      </c>
      <c r="Q98" s="311">
        <v>42137</v>
      </c>
      <c r="R98" s="329"/>
      <c r="S98" s="116">
        <v>330</v>
      </c>
      <c r="T98" s="311"/>
      <c r="U98" s="311">
        <v>41546</v>
      </c>
      <c r="V98" s="1">
        <v>609</v>
      </c>
      <c r="W98" s="1">
        <v>0</v>
      </c>
      <c r="X98" s="1">
        <v>0</v>
      </c>
      <c r="Y98" s="1">
        <v>0</v>
      </c>
      <c r="Z98" s="1">
        <v>204</v>
      </c>
      <c r="AA98" s="1">
        <v>0</v>
      </c>
      <c r="AB98" s="1">
        <v>0</v>
      </c>
      <c r="AC98" s="1">
        <v>0</v>
      </c>
      <c r="AD98" s="1">
        <v>0</v>
      </c>
      <c r="AE98" s="1">
        <v>0</v>
      </c>
      <c r="AF98" s="1">
        <v>0</v>
      </c>
      <c r="AG98" s="1">
        <v>0</v>
      </c>
      <c r="AH98" s="1">
        <v>15</v>
      </c>
      <c r="AI98" s="1">
        <v>0</v>
      </c>
      <c r="AJ98" s="1">
        <v>14</v>
      </c>
      <c r="AK98" s="1">
        <v>0</v>
      </c>
      <c r="AL98" s="1">
        <v>233</v>
      </c>
      <c r="AM98" s="1">
        <v>376</v>
      </c>
      <c r="AN98" s="1">
        <v>46</v>
      </c>
      <c r="AO98" s="314">
        <v>0.3</v>
      </c>
      <c r="AP98" s="329">
        <v>59.21</v>
      </c>
      <c r="AQ98" s="329">
        <v>84.58</v>
      </c>
      <c r="AR98" s="313">
        <v>-25.374999899999999</v>
      </c>
      <c r="AS98" s="116" t="s">
        <v>51</v>
      </c>
      <c r="AT98" s="116" t="s">
        <v>51</v>
      </c>
      <c r="AU98" s="116">
        <v>609</v>
      </c>
      <c r="AV98" s="116">
        <v>162</v>
      </c>
      <c r="AW98" s="313">
        <v>84.58</v>
      </c>
      <c r="AX98" s="313">
        <v>-25.37</v>
      </c>
      <c r="AY98" s="329" t="s">
        <v>51</v>
      </c>
      <c r="AZ98" s="1">
        <v>214</v>
      </c>
      <c r="BA98" s="1" t="s">
        <v>51</v>
      </c>
      <c r="BB98" s="1" t="s">
        <v>51</v>
      </c>
      <c r="BC98" s="330" t="s">
        <v>1170</v>
      </c>
      <c r="BD98" s="330" t="s">
        <v>1171</v>
      </c>
      <c r="BE98" s="332" t="s">
        <v>51</v>
      </c>
      <c r="BF98" s="332" t="s">
        <v>51</v>
      </c>
    </row>
    <row r="99" spans="2:58" ht="105">
      <c r="B99" s="311">
        <v>42155</v>
      </c>
      <c r="C99" s="116" t="s">
        <v>826</v>
      </c>
      <c r="D99" s="116" t="s">
        <v>837</v>
      </c>
      <c r="E99" s="116" t="s">
        <v>880</v>
      </c>
      <c r="F99" s="116">
        <v>8536137</v>
      </c>
      <c r="G99" s="331">
        <v>14953921</v>
      </c>
      <c r="H99" s="116">
        <v>1</v>
      </c>
      <c r="I99" s="116" t="s">
        <v>108</v>
      </c>
      <c r="J99" s="116" t="s">
        <v>842</v>
      </c>
      <c r="K99" s="311">
        <v>41548</v>
      </c>
      <c r="L99" s="311">
        <v>39448</v>
      </c>
      <c r="M99" s="116" t="s">
        <v>839</v>
      </c>
      <c r="N99" s="329">
        <v>111400</v>
      </c>
      <c r="O99" s="329">
        <v>107390.39999999999</v>
      </c>
      <c r="P99" s="329">
        <v>145000</v>
      </c>
      <c r="Q99" s="311">
        <v>42037</v>
      </c>
      <c r="R99" s="329"/>
      <c r="S99" s="116">
        <v>390</v>
      </c>
      <c r="T99" s="311"/>
      <c r="U99" s="311">
        <v>41668</v>
      </c>
      <c r="V99" s="1">
        <v>487</v>
      </c>
      <c r="W99" s="1">
        <v>0</v>
      </c>
      <c r="X99" s="1">
        <v>0</v>
      </c>
      <c r="Y99" s="1">
        <v>0</v>
      </c>
      <c r="Z99" s="1">
        <v>0</v>
      </c>
      <c r="AA99" s="1">
        <v>0</v>
      </c>
      <c r="AB99" s="1">
        <v>0</v>
      </c>
      <c r="AC99" s="1">
        <v>1</v>
      </c>
      <c r="AD99" s="1">
        <v>0</v>
      </c>
      <c r="AE99" s="1">
        <v>0</v>
      </c>
      <c r="AF99" s="1">
        <v>0</v>
      </c>
      <c r="AG99" s="1">
        <v>0</v>
      </c>
      <c r="AH99" s="1">
        <v>0</v>
      </c>
      <c r="AI99" s="1">
        <v>0</v>
      </c>
      <c r="AJ99" s="1">
        <v>14</v>
      </c>
      <c r="AK99" s="1">
        <v>0</v>
      </c>
      <c r="AL99" s="1">
        <v>15</v>
      </c>
      <c r="AM99" s="1">
        <v>472</v>
      </c>
      <c r="AN99" s="1">
        <v>82</v>
      </c>
      <c r="AO99" s="314">
        <v>0.3</v>
      </c>
      <c r="AP99" s="329">
        <v>59.21</v>
      </c>
      <c r="AQ99" s="329">
        <v>84.58</v>
      </c>
      <c r="AR99" s="313">
        <v>-25.374999899999999</v>
      </c>
      <c r="AS99" s="116" t="s">
        <v>51</v>
      </c>
      <c r="AT99" s="116" t="s">
        <v>51</v>
      </c>
      <c r="AU99" s="116">
        <v>487</v>
      </c>
      <c r="AV99" s="116">
        <v>405</v>
      </c>
      <c r="AW99" s="313">
        <v>59.21</v>
      </c>
      <c r="AX99" s="313">
        <v>0</v>
      </c>
      <c r="AY99" s="329" t="s">
        <v>49</v>
      </c>
      <c r="AZ99" s="1">
        <v>67</v>
      </c>
      <c r="BA99" s="1" t="s">
        <v>51</v>
      </c>
      <c r="BB99" s="1" t="s">
        <v>51</v>
      </c>
      <c r="BC99" s="218" t="s">
        <v>975</v>
      </c>
      <c r="BD99" s="218"/>
      <c r="BE99" s="1" t="s">
        <v>51</v>
      </c>
      <c r="BF99" s="1" t="s">
        <v>51</v>
      </c>
    </row>
    <row r="100" spans="2:58" ht="45">
      <c r="B100" s="311">
        <v>42155</v>
      </c>
      <c r="C100" s="116" t="s">
        <v>825</v>
      </c>
      <c r="D100" s="116" t="s">
        <v>837</v>
      </c>
      <c r="E100" s="116" t="s">
        <v>918</v>
      </c>
      <c r="F100" s="116">
        <v>8576430</v>
      </c>
      <c r="G100" s="331">
        <v>15305121</v>
      </c>
      <c r="H100" s="116">
        <v>1</v>
      </c>
      <c r="I100" s="116" t="s">
        <v>105</v>
      </c>
      <c r="J100" s="116" t="s">
        <v>842</v>
      </c>
      <c r="K100" s="311">
        <v>41487</v>
      </c>
      <c r="L100" s="311">
        <v>41760</v>
      </c>
      <c r="M100" s="116" t="s">
        <v>839</v>
      </c>
      <c r="N100" s="329">
        <v>169471</v>
      </c>
      <c r="O100" s="329">
        <v>169153.55</v>
      </c>
      <c r="P100" s="329">
        <v>123000</v>
      </c>
      <c r="Q100" s="311">
        <v>41999</v>
      </c>
      <c r="R100" s="329">
        <v>104550</v>
      </c>
      <c r="S100" s="116">
        <v>330</v>
      </c>
      <c r="T100" s="311">
        <v>42038</v>
      </c>
      <c r="U100" s="311">
        <v>41760</v>
      </c>
      <c r="V100" s="1">
        <v>395</v>
      </c>
      <c r="W100" s="1">
        <v>0</v>
      </c>
      <c r="X100" s="1">
        <v>0</v>
      </c>
      <c r="Y100" s="1">
        <v>0</v>
      </c>
      <c r="Z100" s="1">
        <v>0</v>
      </c>
      <c r="AA100" s="1">
        <v>0</v>
      </c>
      <c r="AB100" s="1">
        <v>0</v>
      </c>
      <c r="AC100" s="1">
        <v>0</v>
      </c>
      <c r="AD100" s="1">
        <v>0</v>
      </c>
      <c r="AE100" s="1">
        <v>0</v>
      </c>
      <c r="AF100" s="1">
        <v>0</v>
      </c>
      <c r="AG100" s="1">
        <v>0</v>
      </c>
      <c r="AH100" s="1">
        <v>0</v>
      </c>
      <c r="AI100" s="1">
        <v>0</v>
      </c>
      <c r="AJ100" s="1">
        <v>14</v>
      </c>
      <c r="AK100" s="1">
        <v>0</v>
      </c>
      <c r="AL100" s="1">
        <v>14</v>
      </c>
      <c r="AM100" s="1">
        <v>381</v>
      </c>
      <c r="AN100" s="1">
        <v>51</v>
      </c>
      <c r="AO100" s="314">
        <v>0.3</v>
      </c>
      <c r="AP100" s="329">
        <v>59.21</v>
      </c>
      <c r="AQ100" s="329">
        <v>84.58</v>
      </c>
      <c r="AR100" s="313">
        <v>-25.374999899999999</v>
      </c>
      <c r="AS100" s="116" t="s">
        <v>51</v>
      </c>
      <c r="AT100" s="116" t="s">
        <v>51</v>
      </c>
      <c r="AU100" s="116">
        <v>278</v>
      </c>
      <c r="AV100" s="116">
        <v>264</v>
      </c>
      <c r="AW100" s="313">
        <v>84.58</v>
      </c>
      <c r="AX100" s="313">
        <v>-25.37</v>
      </c>
      <c r="AY100" s="329" t="s">
        <v>51</v>
      </c>
      <c r="AZ100" s="1">
        <v>117</v>
      </c>
      <c r="BA100" s="1" t="s">
        <v>51</v>
      </c>
      <c r="BB100" s="1" t="s">
        <v>51</v>
      </c>
      <c r="BC100" s="330" t="s">
        <v>963</v>
      </c>
      <c r="BD100" s="218" t="s">
        <v>74</v>
      </c>
      <c r="BE100" s="1" t="s">
        <v>51</v>
      </c>
      <c r="BF100" s="1" t="s">
        <v>51</v>
      </c>
    </row>
    <row r="101" spans="2:58" ht="90">
      <c r="B101" s="311">
        <v>42155</v>
      </c>
      <c r="C101" s="116" t="s">
        <v>826</v>
      </c>
      <c r="D101" s="116" t="s">
        <v>837</v>
      </c>
      <c r="E101" s="116" t="s">
        <v>893</v>
      </c>
      <c r="F101" s="116">
        <v>8544381</v>
      </c>
      <c r="G101" s="331">
        <v>14839096</v>
      </c>
      <c r="H101" s="116">
        <v>1</v>
      </c>
      <c r="I101" s="116" t="s">
        <v>120</v>
      </c>
      <c r="J101" s="116" t="s">
        <v>842</v>
      </c>
      <c r="K101" s="311">
        <v>41426</v>
      </c>
      <c r="L101" s="311">
        <v>40817</v>
      </c>
      <c r="M101" s="116" t="s">
        <v>839</v>
      </c>
      <c r="N101" s="329">
        <v>88800</v>
      </c>
      <c r="O101" s="329">
        <v>84390.7</v>
      </c>
      <c r="P101" s="329">
        <v>72000</v>
      </c>
      <c r="Q101" s="311">
        <v>42076</v>
      </c>
      <c r="R101" s="329"/>
      <c r="S101" s="116">
        <v>390</v>
      </c>
      <c r="T101" s="311"/>
      <c r="U101" s="311">
        <v>41546</v>
      </c>
      <c r="V101" s="1">
        <v>609</v>
      </c>
      <c r="W101" s="1">
        <v>0</v>
      </c>
      <c r="X101" s="1">
        <v>0</v>
      </c>
      <c r="Y101" s="1">
        <v>0</v>
      </c>
      <c r="Z101" s="1">
        <v>125</v>
      </c>
      <c r="AA101" s="1">
        <v>0</v>
      </c>
      <c r="AB101" s="1">
        <v>0</v>
      </c>
      <c r="AC101" s="1">
        <v>0</v>
      </c>
      <c r="AD101" s="1">
        <v>0</v>
      </c>
      <c r="AE101" s="1">
        <v>0</v>
      </c>
      <c r="AF101" s="1">
        <v>0</v>
      </c>
      <c r="AG101" s="1">
        <v>0</v>
      </c>
      <c r="AH101" s="1">
        <v>30</v>
      </c>
      <c r="AI101" s="1">
        <v>0</v>
      </c>
      <c r="AJ101" s="1">
        <v>14</v>
      </c>
      <c r="AK101" s="1">
        <v>0</v>
      </c>
      <c r="AL101" s="1">
        <v>169</v>
      </c>
      <c r="AM101" s="1">
        <v>440</v>
      </c>
      <c r="AN101" s="1">
        <v>50</v>
      </c>
      <c r="AO101" s="314">
        <v>0.3</v>
      </c>
      <c r="AP101" s="329">
        <v>59.21</v>
      </c>
      <c r="AQ101" s="329">
        <v>84.58</v>
      </c>
      <c r="AR101" s="313">
        <v>-25.374999899999999</v>
      </c>
      <c r="AS101" s="116" t="s">
        <v>51</v>
      </c>
      <c r="AT101" s="116" t="s">
        <v>51</v>
      </c>
      <c r="AU101" s="116">
        <v>609</v>
      </c>
      <c r="AV101" s="116">
        <v>50</v>
      </c>
      <c r="AW101" s="313">
        <v>84.58</v>
      </c>
      <c r="AX101" s="313">
        <v>-25.37</v>
      </c>
      <c r="AY101" s="329" t="s">
        <v>51</v>
      </c>
      <c r="AZ101" s="1">
        <v>390</v>
      </c>
      <c r="BA101" s="1" t="s">
        <v>51</v>
      </c>
      <c r="BB101" s="1" t="s">
        <v>51</v>
      </c>
      <c r="BC101" s="330" t="s">
        <v>1172</v>
      </c>
      <c r="BD101" s="330" t="s">
        <v>1018</v>
      </c>
      <c r="BE101" s="332" t="s">
        <v>51</v>
      </c>
      <c r="BF101" s="332" t="s">
        <v>51</v>
      </c>
    </row>
    <row r="102" spans="2:58" ht="75">
      <c r="B102" s="311">
        <v>42155</v>
      </c>
      <c r="C102" s="116" t="s">
        <v>826</v>
      </c>
      <c r="D102" s="116" t="s">
        <v>837</v>
      </c>
      <c r="E102" s="116" t="s">
        <v>896</v>
      </c>
      <c r="F102" s="116">
        <v>8540233</v>
      </c>
      <c r="G102" s="331">
        <v>14979421</v>
      </c>
      <c r="H102" s="116">
        <v>1</v>
      </c>
      <c r="I102" s="116" t="s">
        <v>105</v>
      </c>
      <c r="J102" s="116" t="s">
        <v>842</v>
      </c>
      <c r="K102" s="311">
        <v>41426</v>
      </c>
      <c r="L102" s="311">
        <v>41518</v>
      </c>
      <c r="M102" s="116" t="s">
        <v>839</v>
      </c>
      <c r="N102" s="329">
        <v>97360</v>
      </c>
      <c r="O102" s="329">
        <v>104882.46</v>
      </c>
      <c r="P102" s="329">
        <v>55000</v>
      </c>
      <c r="Q102" s="311">
        <v>42104</v>
      </c>
      <c r="R102" s="329"/>
      <c r="S102" s="116">
        <v>330</v>
      </c>
      <c r="T102" s="311"/>
      <c r="U102" s="311">
        <v>41546</v>
      </c>
      <c r="V102" s="1">
        <v>609</v>
      </c>
      <c r="W102" s="1">
        <v>0</v>
      </c>
      <c r="X102" s="1">
        <v>0</v>
      </c>
      <c r="Y102" s="1">
        <v>0</v>
      </c>
      <c r="Z102" s="1">
        <v>125</v>
      </c>
      <c r="AA102" s="1">
        <v>0</v>
      </c>
      <c r="AB102" s="1">
        <v>0</v>
      </c>
      <c r="AC102" s="1">
        <v>0</v>
      </c>
      <c r="AD102" s="1">
        <v>0</v>
      </c>
      <c r="AE102" s="1">
        <v>0</v>
      </c>
      <c r="AF102" s="1">
        <v>0</v>
      </c>
      <c r="AG102" s="1">
        <v>0</v>
      </c>
      <c r="AH102" s="1">
        <v>75</v>
      </c>
      <c r="AI102" s="1">
        <v>0</v>
      </c>
      <c r="AJ102" s="1">
        <v>14</v>
      </c>
      <c r="AK102" s="1">
        <v>0</v>
      </c>
      <c r="AL102" s="1">
        <v>214</v>
      </c>
      <c r="AM102" s="1">
        <v>395</v>
      </c>
      <c r="AN102" s="1">
        <v>65</v>
      </c>
      <c r="AO102" s="314">
        <v>0.3</v>
      </c>
      <c r="AP102" s="329">
        <v>59.21</v>
      </c>
      <c r="AQ102" s="329">
        <v>84.58</v>
      </c>
      <c r="AR102" s="313">
        <v>-25.374999899999999</v>
      </c>
      <c r="AS102" s="116" t="s">
        <v>51</v>
      </c>
      <c r="AT102" s="116" t="s">
        <v>51</v>
      </c>
      <c r="AU102" s="116">
        <v>609</v>
      </c>
      <c r="AV102" s="116">
        <v>144</v>
      </c>
      <c r="AW102" s="313">
        <v>84.58</v>
      </c>
      <c r="AX102" s="313">
        <v>-25.37</v>
      </c>
      <c r="AY102" s="329" t="s">
        <v>51</v>
      </c>
      <c r="AZ102" s="1">
        <v>251</v>
      </c>
      <c r="BA102" s="1" t="s">
        <v>51</v>
      </c>
      <c r="BB102" s="1" t="s">
        <v>51</v>
      </c>
      <c r="BC102" s="218" t="s">
        <v>1173</v>
      </c>
      <c r="BD102" s="218" t="s">
        <v>74</v>
      </c>
      <c r="BE102" s="1" t="s">
        <v>51</v>
      </c>
      <c r="BF102" s="1" t="s">
        <v>51</v>
      </c>
    </row>
    <row r="103" spans="2:58" ht="60">
      <c r="B103" s="311">
        <v>42155</v>
      </c>
      <c r="C103" s="116" t="s">
        <v>826</v>
      </c>
      <c r="D103" s="116" t="s">
        <v>837</v>
      </c>
      <c r="E103" s="116" t="s">
        <v>868</v>
      </c>
      <c r="F103" s="116">
        <v>8545595</v>
      </c>
      <c r="G103" s="331">
        <v>15000060</v>
      </c>
      <c r="H103" s="116">
        <v>1</v>
      </c>
      <c r="I103" s="116" t="s">
        <v>133</v>
      </c>
      <c r="J103" s="116" t="s">
        <v>842</v>
      </c>
      <c r="K103" s="311">
        <v>41426</v>
      </c>
      <c r="L103" s="311">
        <v>39873</v>
      </c>
      <c r="M103" s="116" t="s">
        <v>839</v>
      </c>
      <c r="N103" s="329">
        <v>168000</v>
      </c>
      <c r="O103" s="329">
        <v>168000</v>
      </c>
      <c r="P103" s="329">
        <v>220000</v>
      </c>
      <c r="Q103" s="311">
        <v>42089</v>
      </c>
      <c r="R103" s="329"/>
      <c r="S103" s="116">
        <v>300</v>
      </c>
      <c r="T103" s="311"/>
      <c r="U103" s="311">
        <v>41546</v>
      </c>
      <c r="V103" s="1">
        <v>609</v>
      </c>
      <c r="W103" s="1">
        <v>80</v>
      </c>
      <c r="X103" s="1">
        <v>0</v>
      </c>
      <c r="Y103" s="1">
        <v>0</v>
      </c>
      <c r="Z103" s="1">
        <v>0</v>
      </c>
      <c r="AA103" s="1">
        <v>0</v>
      </c>
      <c r="AB103" s="1">
        <v>0</v>
      </c>
      <c r="AC103" s="1">
        <v>0</v>
      </c>
      <c r="AD103" s="1">
        <v>0</v>
      </c>
      <c r="AE103" s="1">
        <v>0</v>
      </c>
      <c r="AF103" s="1">
        <v>0</v>
      </c>
      <c r="AG103" s="1">
        <v>0</v>
      </c>
      <c r="AH103" s="1">
        <v>132</v>
      </c>
      <c r="AI103" s="1">
        <v>0</v>
      </c>
      <c r="AJ103" s="1">
        <v>14</v>
      </c>
      <c r="AK103" s="1">
        <v>0</v>
      </c>
      <c r="AL103" s="1">
        <v>226</v>
      </c>
      <c r="AM103" s="1">
        <v>383</v>
      </c>
      <c r="AN103" s="1">
        <v>83</v>
      </c>
      <c r="AO103" s="314">
        <v>0.3</v>
      </c>
      <c r="AP103" s="329">
        <v>59.21</v>
      </c>
      <c r="AQ103" s="329">
        <v>84.58</v>
      </c>
      <c r="AR103" s="313">
        <v>-25.374999899999999</v>
      </c>
      <c r="AS103" s="116" t="s">
        <v>51</v>
      </c>
      <c r="AT103" s="116" t="s">
        <v>51</v>
      </c>
      <c r="AU103" s="116">
        <v>609</v>
      </c>
      <c r="AV103" s="116">
        <v>359</v>
      </c>
      <c r="AW103" s="313">
        <v>59.21</v>
      </c>
      <c r="AX103" s="313">
        <v>0</v>
      </c>
      <c r="AY103" s="329" t="s">
        <v>49</v>
      </c>
      <c r="AZ103" s="1">
        <v>24</v>
      </c>
      <c r="BA103" s="1" t="s">
        <v>51</v>
      </c>
      <c r="BB103" s="1" t="s">
        <v>51</v>
      </c>
      <c r="BC103" s="330" t="s">
        <v>966</v>
      </c>
      <c r="BD103" s="218" t="s">
        <v>74</v>
      </c>
      <c r="BE103" s="1" t="s">
        <v>51</v>
      </c>
      <c r="BF103" s="1" t="s">
        <v>51</v>
      </c>
    </row>
    <row r="104" spans="2:58" ht="30">
      <c r="B104" s="311">
        <v>42155</v>
      </c>
      <c r="C104" s="116" t="s">
        <v>826</v>
      </c>
      <c r="D104" s="116" t="s">
        <v>837</v>
      </c>
      <c r="E104" s="116" t="s">
        <v>889</v>
      </c>
      <c r="F104" s="116">
        <v>8540182</v>
      </c>
      <c r="G104" s="331">
        <v>14961791</v>
      </c>
      <c r="H104" s="116">
        <v>1</v>
      </c>
      <c r="I104" s="116" t="s">
        <v>108</v>
      </c>
      <c r="J104" s="116" t="s">
        <v>842</v>
      </c>
      <c r="K104" s="311">
        <v>41426</v>
      </c>
      <c r="L104" s="311">
        <v>40210</v>
      </c>
      <c r="M104" s="116" t="s">
        <v>839</v>
      </c>
      <c r="N104" s="329">
        <v>115000</v>
      </c>
      <c r="O104" s="329">
        <v>107551.31</v>
      </c>
      <c r="P104" s="329">
        <v>89000</v>
      </c>
      <c r="Q104" s="311">
        <v>42135</v>
      </c>
      <c r="R104" s="329"/>
      <c r="S104" s="116">
        <v>390</v>
      </c>
      <c r="T104" s="311"/>
      <c r="U104" s="311">
        <v>41546</v>
      </c>
      <c r="V104" s="1">
        <v>609</v>
      </c>
      <c r="W104" s="1">
        <v>0</v>
      </c>
      <c r="X104" s="1">
        <v>0</v>
      </c>
      <c r="Y104" s="1">
        <v>0</v>
      </c>
      <c r="Z104" s="1">
        <v>0</v>
      </c>
      <c r="AA104" s="1">
        <v>120</v>
      </c>
      <c r="AB104" s="1">
        <v>0</v>
      </c>
      <c r="AC104" s="1">
        <v>0</v>
      </c>
      <c r="AD104" s="1">
        <v>0</v>
      </c>
      <c r="AE104" s="1">
        <v>0</v>
      </c>
      <c r="AF104" s="1">
        <v>0</v>
      </c>
      <c r="AG104" s="1">
        <v>0</v>
      </c>
      <c r="AH104" s="1">
        <v>0</v>
      </c>
      <c r="AI104" s="1">
        <v>0</v>
      </c>
      <c r="AJ104" s="1">
        <v>14</v>
      </c>
      <c r="AK104" s="1">
        <v>0</v>
      </c>
      <c r="AL104" s="1">
        <v>134</v>
      </c>
      <c r="AM104" s="1">
        <v>475</v>
      </c>
      <c r="AN104" s="1">
        <v>85</v>
      </c>
      <c r="AO104" s="314">
        <v>0.3</v>
      </c>
      <c r="AP104" s="329">
        <v>59.21</v>
      </c>
      <c r="AQ104" s="329">
        <v>84.58</v>
      </c>
      <c r="AR104" s="313">
        <v>-25.374999899999999</v>
      </c>
      <c r="AS104" s="116" t="s">
        <v>51</v>
      </c>
      <c r="AT104" s="116" t="s">
        <v>51</v>
      </c>
      <c r="AU104" s="116">
        <v>609</v>
      </c>
      <c r="AV104" s="116">
        <v>282</v>
      </c>
      <c r="AW104" s="313">
        <v>84.58</v>
      </c>
      <c r="AX104" s="313">
        <v>-25.37</v>
      </c>
      <c r="AY104" s="329" t="s">
        <v>51</v>
      </c>
      <c r="AZ104" s="1">
        <v>193</v>
      </c>
      <c r="BA104" s="1" t="s">
        <v>51</v>
      </c>
      <c r="BB104" s="1" t="s">
        <v>51</v>
      </c>
      <c r="BC104" s="218" t="s">
        <v>1004</v>
      </c>
      <c r="BD104" s="218" t="s">
        <v>74</v>
      </c>
      <c r="BE104" s="1" t="s">
        <v>51</v>
      </c>
      <c r="BF104" s="1" t="s">
        <v>51</v>
      </c>
    </row>
    <row r="105" spans="2:58" ht="75">
      <c r="B105" s="311">
        <v>42155</v>
      </c>
      <c r="C105" s="116" t="s">
        <v>840</v>
      </c>
      <c r="D105" s="116" t="s">
        <v>837</v>
      </c>
      <c r="E105" s="116" t="s">
        <v>851</v>
      </c>
      <c r="F105" s="116">
        <v>8529605</v>
      </c>
      <c r="G105" s="331">
        <v>14933386</v>
      </c>
      <c r="H105" s="116">
        <v>1</v>
      </c>
      <c r="I105" s="116" t="s">
        <v>116</v>
      </c>
      <c r="J105" s="116" t="s">
        <v>842</v>
      </c>
      <c r="K105" s="311">
        <v>41426</v>
      </c>
      <c r="L105" s="311">
        <v>39600</v>
      </c>
      <c r="M105" s="116" t="s">
        <v>839</v>
      </c>
      <c r="N105" s="329">
        <v>157500</v>
      </c>
      <c r="O105" s="329">
        <v>155776.71</v>
      </c>
      <c r="P105" s="329">
        <v>165000</v>
      </c>
      <c r="Q105" s="311">
        <v>42096</v>
      </c>
      <c r="R105" s="329"/>
      <c r="S105" s="116">
        <v>510</v>
      </c>
      <c r="T105" s="311"/>
      <c r="U105" s="311">
        <v>41546</v>
      </c>
      <c r="V105" s="1">
        <v>609</v>
      </c>
      <c r="W105" s="1">
        <v>0</v>
      </c>
      <c r="X105" s="1">
        <v>0</v>
      </c>
      <c r="Y105" s="1">
        <v>0</v>
      </c>
      <c r="Z105" s="1">
        <v>0</v>
      </c>
      <c r="AA105" s="1">
        <v>0</v>
      </c>
      <c r="AB105" s="1">
        <v>0</v>
      </c>
      <c r="AC105" s="1">
        <v>90</v>
      </c>
      <c r="AD105" s="1">
        <v>0</v>
      </c>
      <c r="AE105" s="1">
        <v>0</v>
      </c>
      <c r="AF105" s="1">
        <v>0</v>
      </c>
      <c r="AG105" s="1">
        <v>0</v>
      </c>
      <c r="AH105" s="1">
        <v>0</v>
      </c>
      <c r="AI105" s="1">
        <v>0</v>
      </c>
      <c r="AJ105" s="1">
        <v>1</v>
      </c>
      <c r="AK105" s="1">
        <v>0</v>
      </c>
      <c r="AL105" s="1">
        <v>91</v>
      </c>
      <c r="AM105" s="1">
        <v>518</v>
      </c>
      <c r="AN105" s="1">
        <v>8</v>
      </c>
      <c r="AO105" s="314">
        <v>0.3</v>
      </c>
      <c r="AP105" s="329">
        <v>59.21</v>
      </c>
      <c r="AQ105" s="329">
        <v>84.58</v>
      </c>
      <c r="AR105" s="313">
        <v>-25.374999899999999</v>
      </c>
      <c r="AS105" s="116" t="s">
        <v>51</v>
      </c>
      <c r="AT105" s="116" t="s">
        <v>51</v>
      </c>
      <c r="AU105" s="116">
        <v>609</v>
      </c>
      <c r="AV105" s="116">
        <v>446</v>
      </c>
      <c r="AW105" s="313">
        <v>84.58</v>
      </c>
      <c r="AX105" s="313">
        <v>-25.37</v>
      </c>
      <c r="AY105" s="329" t="s">
        <v>51</v>
      </c>
      <c r="AZ105" s="1">
        <v>72</v>
      </c>
      <c r="BA105" s="1" t="s">
        <v>51</v>
      </c>
      <c r="BB105" s="1" t="s">
        <v>51</v>
      </c>
      <c r="BC105" s="330" t="s">
        <v>1174</v>
      </c>
      <c r="BD105" s="330" t="s">
        <v>1175</v>
      </c>
      <c r="BE105" s="332" t="s">
        <v>51</v>
      </c>
      <c r="BF105" s="332" t="s">
        <v>51</v>
      </c>
    </row>
    <row r="106" spans="2:58" ht="75">
      <c r="B106" s="311">
        <v>42155</v>
      </c>
      <c r="C106" s="116" t="s">
        <v>825</v>
      </c>
      <c r="D106" s="116" t="s">
        <v>837</v>
      </c>
      <c r="E106" s="116" t="s">
        <v>854</v>
      </c>
      <c r="F106" s="116">
        <v>8577798</v>
      </c>
      <c r="G106" s="331">
        <v>15266174</v>
      </c>
      <c r="H106" s="116">
        <v>1</v>
      </c>
      <c r="I106" s="116" t="s">
        <v>108</v>
      </c>
      <c r="J106" s="116" t="s">
        <v>842</v>
      </c>
      <c r="K106" s="311">
        <v>41487</v>
      </c>
      <c r="L106" s="311">
        <v>41306</v>
      </c>
      <c r="M106" s="116" t="s">
        <v>839</v>
      </c>
      <c r="N106" s="329">
        <v>179100</v>
      </c>
      <c r="O106" s="329">
        <v>195359.66</v>
      </c>
      <c r="P106" s="329">
        <v>145000</v>
      </c>
      <c r="Q106" s="311">
        <v>42116</v>
      </c>
      <c r="R106" s="329"/>
      <c r="S106" s="116">
        <v>390</v>
      </c>
      <c r="T106" s="311"/>
      <c r="U106" s="311">
        <v>41607</v>
      </c>
      <c r="V106" s="1">
        <v>548</v>
      </c>
      <c r="W106" s="1">
        <v>80</v>
      </c>
      <c r="X106" s="1">
        <v>0</v>
      </c>
      <c r="Y106" s="1">
        <v>0</v>
      </c>
      <c r="Z106" s="1">
        <v>0</v>
      </c>
      <c r="AA106" s="1">
        <v>0</v>
      </c>
      <c r="AB106" s="1">
        <v>0</v>
      </c>
      <c r="AC106" s="1">
        <v>0</v>
      </c>
      <c r="AD106" s="1">
        <v>0</v>
      </c>
      <c r="AE106" s="1">
        <v>0</v>
      </c>
      <c r="AF106" s="1">
        <v>0</v>
      </c>
      <c r="AG106" s="1">
        <v>0</v>
      </c>
      <c r="AH106" s="1">
        <v>0</v>
      </c>
      <c r="AI106" s="1">
        <v>0</v>
      </c>
      <c r="AJ106" s="1">
        <v>14</v>
      </c>
      <c r="AK106" s="1">
        <v>0</v>
      </c>
      <c r="AL106" s="1">
        <v>94</v>
      </c>
      <c r="AM106" s="1">
        <v>454</v>
      </c>
      <c r="AN106" s="1">
        <v>64</v>
      </c>
      <c r="AO106" s="314">
        <v>0.3</v>
      </c>
      <c r="AP106" s="329">
        <v>59.21</v>
      </c>
      <c r="AQ106" s="329">
        <v>84.58</v>
      </c>
      <c r="AR106" s="313">
        <v>-25.374999899999999</v>
      </c>
      <c r="AS106" s="116" t="s">
        <v>51</v>
      </c>
      <c r="AT106" s="116" t="s">
        <v>51</v>
      </c>
      <c r="AU106" s="116">
        <v>548</v>
      </c>
      <c r="AV106" s="116">
        <v>342</v>
      </c>
      <c r="AW106" s="313">
        <v>84.58</v>
      </c>
      <c r="AX106" s="313">
        <v>-25.37</v>
      </c>
      <c r="AY106" s="329" t="s">
        <v>51</v>
      </c>
      <c r="AZ106" s="1">
        <v>112</v>
      </c>
      <c r="BA106" s="1" t="s">
        <v>51</v>
      </c>
      <c r="BB106" s="1" t="s">
        <v>51</v>
      </c>
      <c r="BC106" s="218" t="s">
        <v>1176</v>
      </c>
      <c r="BD106" s="218" t="s">
        <v>74</v>
      </c>
      <c r="BE106" s="1" t="s">
        <v>51</v>
      </c>
      <c r="BF106" s="1" t="s">
        <v>51</v>
      </c>
    </row>
    <row r="107" spans="2:58" ht="75">
      <c r="B107" s="311">
        <v>42155</v>
      </c>
      <c r="C107" s="116" t="s">
        <v>825</v>
      </c>
      <c r="D107" s="116" t="s">
        <v>837</v>
      </c>
      <c r="E107" s="116" t="s">
        <v>898</v>
      </c>
      <c r="F107" s="116">
        <v>8574846</v>
      </c>
      <c r="G107" s="331">
        <v>15221070</v>
      </c>
      <c r="H107" s="116">
        <v>1</v>
      </c>
      <c r="I107" s="116" t="s">
        <v>112</v>
      </c>
      <c r="J107" s="116" t="s">
        <v>842</v>
      </c>
      <c r="K107" s="311">
        <v>41487</v>
      </c>
      <c r="L107" s="311">
        <v>41091</v>
      </c>
      <c r="M107" s="116" t="s">
        <v>839</v>
      </c>
      <c r="N107" s="329">
        <v>148480</v>
      </c>
      <c r="O107" s="329">
        <v>156275.01999999999</v>
      </c>
      <c r="P107" s="329">
        <v>175000</v>
      </c>
      <c r="Q107" s="311">
        <v>41969</v>
      </c>
      <c r="R107" s="329"/>
      <c r="S107" s="116">
        <v>390</v>
      </c>
      <c r="T107" s="311"/>
      <c r="U107" s="311">
        <v>41607</v>
      </c>
      <c r="V107" s="1">
        <v>548</v>
      </c>
      <c r="W107" s="1">
        <v>80</v>
      </c>
      <c r="X107" s="1">
        <v>0</v>
      </c>
      <c r="Y107" s="1">
        <v>0</v>
      </c>
      <c r="Z107" s="1">
        <v>0</v>
      </c>
      <c r="AA107" s="1">
        <v>0</v>
      </c>
      <c r="AB107" s="1">
        <v>0</v>
      </c>
      <c r="AC107" s="1">
        <v>0</v>
      </c>
      <c r="AD107" s="1">
        <v>0</v>
      </c>
      <c r="AE107" s="1">
        <v>0</v>
      </c>
      <c r="AF107" s="1">
        <v>0</v>
      </c>
      <c r="AG107" s="1">
        <v>0</v>
      </c>
      <c r="AH107" s="1">
        <v>0</v>
      </c>
      <c r="AI107" s="1">
        <v>0</v>
      </c>
      <c r="AJ107" s="1">
        <v>14</v>
      </c>
      <c r="AK107" s="1">
        <v>0</v>
      </c>
      <c r="AL107" s="1">
        <v>94</v>
      </c>
      <c r="AM107" s="1">
        <v>454</v>
      </c>
      <c r="AN107" s="1">
        <v>64</v>
      </c>
      <c r="AO107" s="314">
        <v>0.3</v>
      </c>
      <c r="AP107" s="329">
        <v>59.21</v>
      </c>
      <c r="AQ107" s="329">
        <v>84.58</v>
      </c>
      <c r="AR107" s="313">
        <v>-25.374999899999999</v>
      </c>
      <c r="AS107" s="116" t="s">
        <v>51</v>
      </c>
      <c r="AT107" s="116" t="s">
        <v>51</v>
      </c>
      <c r="AU107" s="116">
        <v>548</v>
      </c>
      <c r="AV107" s="116">
        <v>267</v>
      </c>
      <c r="AW107" s="313">
        <v>84.58</v>
      </c>
      <c r="AX107" s="313">
        <v>-25.37</v>
      </c>
      <c r="AY107" s="329" t="s">
        <v>51</v>
      </c>
      <c r="AZ107" s="1">
        <v>187</v>
      </c>
      <c r="BA107" s="1" t="s">
        <v>51</v>
      </c>
      <c r="BB107" s="1" t="s">
        <v>51</v>
      </c>
      <c r="BC107" s="218" t="s">
        <v>1005</v>
      </c>
      <c r="BD107" s="218" t="s">
        <v>74</v>
      </c>
      <c r="BE107" s="1" t="s">
        <v>51</v>
      </c>
      <c r="BF107" s="1" t="s">
        <v>51</v>
      </c>
    </row>
    <row r="108" spans="2:58" ht="60">
      <c r="B108" s="311">
        <v>42155</v>
      </c>
      <c r="C108" s="116" t="s">
        <v>826</v>
      </c>
      <c r="D108" s="116" t="s">
        <v>837</v>
      </c>
      <c r="E108" s="116" t="s">
        <v>920</v>
      </c>
      <c r="F108" s="116">
        <v>8535986</v>
      </c>
      <c r="G108" s="331">
        <v>15086630</v>
      </c>
      <c r="H108" s="116">
        <v>1</v>
      </c>
      <c r="I108" s="116" t="s">
        <v>108</v>
      </c>
      <c r="J108" s="116" t="s">
        <v>852</v>
      </c>
      <c r="K108" s="311">
        <v>41426</v>
      </c>
      <c r="L108" s="311">
        <v>40269</v>
      </c>
      <c r="M108" s="116" t="s">
        <v>839</v>
      </c>
      <c r="N108" s="329">
        <v>51200</v>
      </c>
      <c r="O108" s="329">
        <v>53267.67</v>
      </c>
      <c r="P108" s="329">
        <v>66000</v>
      </c>
      <c r="Q108" s="311">
        <v>42124</v>
      </c>
      <c r="R108" s="329"/>
      <c r="S108" s="116">
        <v>390</v>
      </c>
      <c r="T108" s="311"/>
      <c r="U108" s="311">
        <v>41546</v>
      </c>
      <c r="V108" s="1">
        <v>609</v>
      </c>
      <c r="W108" s="1">
        <v>0</v>
      </c>
      <c r="X108" s="1">
        <v>0</v>
      </c>
      <c r="Y108" s="1">
        <v>0</v>
      </c>
      <c r="Z108" s="1">
        <v>0</v>
      </c>
      <c r="AA108" s="1">
        <v>0</v>
      </c>
      <c r="AB108" s="1">
        <v>0</v>
      </c>
      <c r="AC108" s="1">
        <v>90</v>
      </c>
      <c r="AD108" s="1">
        <v>0</v>
      </c>
      <c r="AE108" s="1">
        <v>0</v>
      </c>
      <c r="AF108" s="1">
        <v>0</v>
      </c>
      <c r="AG108" s="1">
        <v>0</v>
      </c>
      <c r="AH108" s="1">
        <v>0</v>
      </c>
      <c r="AI108" s="1">
        <v>0</v>
      </c>
      <c r="AJ108" s="1">
        <v>0</v>
      </c>
      <c r="AK108" s="1">
        <v>0</v>
      </c>
      <c r="AL108" s="1">
        <v>90</v>
      </c>
      <c r="AM108" s="1">
        <v>519</v>
      </c>
      <c r="AN108" s="1">
        <v>129</v>
      </c>
      <c r="AO108" s="314">
        <v>0.3</v>
      </c>
      <c r="AP108" s="329">
        <v>59.21</v>
      </c>
      <c r="AQ108" s="329">
        <v>84.58</v>
      </c>
      <c r="AR108" s="313">
        <v>-25.374999899999999</v>
      </c>
      <c r="AS108" s="116" t="s">
        <v>51</v>
      </c>
      <c r="AT108" s="116" t="s">
        <v>51</v>
      </c>
      <c r="AU108" s="116">
        <v>609</v>
      </c>
      <c r="AV108" s="116">
        <v>213</v>
      </c>
      <c r="AW108" s="313">
        <v>84.58</v>
      </c>
      <c r="AX108" s="313">
        <v>-25.37</v>
      </c>
      <c r="AY108" s="329" t="s">
        <v>51</v>
      </c>
      <c r="AZ108" s="1">
        <v>306</v>
      </c>
      <c r="BA108" s="1" t="s">
        <v>51</v>
      </c>
      <c r="BB108" s="1" t="s">
        <v>51</v>
      </c>
      <c r="BC108" s="218" t="s">
        <v>1177</v>
      </c>
      <c r="BD108" s="218" t="s">
        <v>74</v>
      </c>
      <c r="BE108" s="1" t="s">
        <v>51</v>
      </c>
      <c r="BF108" s="1" t="s">
        <v>51</v>
      </c>
    </row>
    <row r="109" spans="2:58" ht="90">
      <c r="B109" s="311">
        <v>42155</v>
      </c>
      <c r="C109" s="116" t="s">
        <v>824</v>
      </c>
      <c r="D109" s="116" t="s">
        <v>837</v>
      </c>
      <c r="E109" s="116" t="s">
        <v>867</v>
      </c>
      <c r="F109" s="116">
        <v>8569105</v>
      </c>
      <c r="G109" s="331">
        <v>15258155</v>
      </c>
      <c r="H109" s="116">
        <v>1</v>
      </c>
      <c r="I109" s="116" t="s">
        <v>104</v>
      </c>
      <c r="J109" s="116" t="s">
        <v>842</v>
      </c>
      <c r="K109" s="311">
        <v>41487</v>
      </c>
      <c r="L109" s="311">
        <v>41122</v>
      </c>
      <c r="M109" s="116" t="s">
        <v>839</v>
      </c>
      <c r="N109" s="329">
        <v>145800</v>
      </c>
      <c r="O109" s="329">
        <v>144912.22</v>
      </c>
      <c r="P109" s="329">
        <v>100000</v>
      </c>
      <c r="Q109" s="311">
        <v>42013</v>
      </c>
      <c r="R109" s="329"/>
      <c r="S109" s="116">
        <v>330</v>
      </c>
      <c r="T109" s="311"/>
      <c r="U109" s="311">
        <v>41607</v>
      </c>
      <c r="V109" s="1">
        <v>548</v>
      </c>
      <c r="W109" s="1">
        <v>0</v>
      </c>
      <c r="X109" s="1">
        <v>0</v>
      </c>
      <c r="Y109" s="1">
        <v>0</v>
      </c>
      <c r="Z109" s="1">
        <v>125</v>
      </c>
      <c r="AA109" s="1">
        <v>0</v>
      </c>
      <c r="AB109" s="1">
        <v>0</v>
      </c>
      <c r="AC109" s="1">
        <v>0</v>
      </c>
      <c r="AD109" s="1">
        <v>0</v>
      </c>
      <c r="AE109" s="1">
        <v>0</v>
      </c>
      <c r="AF109" s="1">
        <v>0</v>
      </c>
      <c r="AG109" s="1">
        <v>0</v>
      </c>
      <c r="AH109" s="1">
        <v>30</v>
      </c>
      <c r="AI109" s="1">
        <v>0</v>
      </c>
      <c r="AJ109" s="1">
        <v>14</v>
      </c>
      <c r="AK109" s="1">
        <v>0</v>
      </c>
      <c r="AL109" s="1">
        <v>169</v>
      </c>
      <c r="AM109" s="1">
        <v>379</v>
      </c>
      <c r="AN109" s="1">
        <v>49</v>
      </c>
      <c r="AO109" s="314">
        <v>0.3</v>
      </c>
      <c r="AP109" s="329">
        <v>59.21</v>
      </c>
      <c r="AQ109" s="329">
        <v>84.58</v>
      </c>
      <c r="AR109" s="313">
        <v>-25.374999899999999</v>
      </c>
      <c r="AS109" s="116" t="s">
        <v>51</v>
      </c>
      <c r="AT109" s="116" t="s">
        <v>51</v>
      </c>
      <c r="AU109" s="116">
        <v>548</v>
      </c>
      <c r="AV109" s="116">
        <v>359</v>
      </c>
      <c r="AW109" s="313">
        <v>59.21</v>
      </c>
      <c r="AX109" s="313">
        <v>0</v>
      </c>
      <c r="AY109" s="329" t="s">
        <v>49</v>
      </c>
      <c r="AZ109" s="1">
        <v>20</v>
      </c>
      <c r="BA109" s="1" t="s">
        <v>51</v>
      </c>
      <c r="BB109" s="1" t="s">
        <v>51</v>
      </c>
      <c r="BC109" s="218" t="s">
        <v>1178</v>
      </c>
      <c r="BD109" s="218" t="s">
        <v>74</v>
      </c>
      <c r="BE109" s="1" t="s">
        <v>51</v>
      </c>
      <c r="BF109" s="1" t="s">
        <v>51</v>
      </c>
    </row>
    <row r="110" spans="2:58" ht="75">
      <c r="B110" s="311">
        <v>42155</v>
      </c>
      <c r="C110" s="116" t="s">
        <v>826</v>
      </c>
      <c r="D110" s="116" t="s">
        <v>837</v>
      </c>
      <c r="E110" s="116" t="s">
        <v>862</v>
      </c>
      <c r="F110" s="116">
        <v>8554781</v>
      </c>
      <c r="G110" s="331">
        <v>15184211</v>
      </c>
      <c r="H110" s="116">
        <v>1</v>
      </c>
      <c r="I110" s="116" t="s">
        <v>105</v>
      </c>
      <c r="J110" s="116" t="s">
        <v>842</v>
      </c>
      <c r="K110" s="311">
        <v>41487</v>
      </c>
      <c r="L110" s="311">
        <v>41395</v>
      </c>
      <c r="M110" s="116" t="s">
        <v>839</v>
      </c>
      <c r="N110" s="329">
        <v>136000</v>
      </c>
      <c r="O110" s="329">
        <v>138451.18</v>
      </c>
      <c r="P110" s="329">
        <v>105000</v>
      </c>
      <c r="Q110" s="311">
        <v>42055</v>
      </c>
      <c r="R110" s="329"/>
      <c r="S110" s="116">
        <v>330</v>
      </c>
      <c r="T110" s="311"/>
      <c r="U110" s="311">
        <v>41607</v>
      </c>
      <c r="V110" s="1">
        <v>548</v>
      </c>
      <c r="W110" s="1">
        <v>81</v>
      </c>
      <c r="X110" s="1">
        <v>0</v>
      </c>
      <c r="Y110" s="1">
        <v>0</v>
      </c>
      <c r="Z110" s="1">
        <v>0</v>
      </c>
      <c r="AA110" s="1">
        <v>0</v>
      </c>
      <c r="AB110" s="1">
        <v>0</v>
      </c>
      <c r="AC110" s="1">
        <v>0</v>
      </c>
      <c r="AD110" s="1">
        <v>0</v>
      </c>
      <c r="AE110" s="1">
        <v>0</v>
      </c>
      <c r="AF110" s="1">
        <v>0</v>
      </c>
      <c r="AG110" s="1">
        <v>0</v>
      </c>
      <c r="AH110" s="1">
        <v>0</v>
      </c>
      <c r="AI110" s="1">
        <v>0</v>
      </c>
      <c r="AJ110" s="1">
        <v>14</v>
      </c>
      <c r="AK110" s="1">
        <v>0</v>
      </c>
      <c r="AL110" s="1">
        <v>95</v>
      </c>
      <c r="AM110" s="1">
        <v>453</v>
      </c>
      <c r="AN110" s="1">
        <v>123</v>
      </c>
      <c r="AO110" s="314">
        <v>0.3</v>
      </c>
      <c r="AP110" s="329">
        <v>59.21</v>
      </c>
      <c r="AQ110" s="329">
        <v>84.58</v>
      </c>
      <c r="AR110" s="313">
        <v>-25.374999899999999</v>
      </c>
      <c r="AS110" s="116" t="s">
        <v>51</v>
      </c>
      <c r="AT110" s="116" t="s">
        <v>51</v>
      </c>
      <c r="AU110" s="116">
        <v>548</v>
      </c>
      <c r="AV110" s="116">
        <v>249</v>
      </c>
      <c r="AW110" s="313">
        <v>84.58</v>
      </c>
      <c r="AX110" s="313">
        <v>-25.37</v>
      </c>
      <c r="AY110" s="329" t="s">
        <v>51</v>
      </c>
      <c r="AZ110" s="1">
        <v>204</v>
      </c>
      <c r="BA110" s="1" t="s">
        <v>51</v>
      </c>
      <c r="BB110" s="1" t="s">
        <v>51</v>
      </c>
      <c r="BC110" s="218" t="s">
        <v>1007</v>
      </c>
      <c r="BD110" s="218" t="s">
        <v>74</v>
      </c>
      <c r="BE110" s="1" t="s">
        <v>51</v>
      </c>
      <c r="BF110" s="1" t="s">
        <v>51</v>
      </c>
    </row>
    <row r="111" spans="2:58" ht="75">
      <c r="B111" s="311">
        <v>42155</v>
      </c>
      <c r="C111" s="116" t="s">
        <v>824</v>
      </c>
      <c r="D111" s="116" t="s">
        <v>837</v>
      </c>
      <c r="E111" s="116" t="s">
        <v>928</v>
      </c>
      <c r="F111" s="116">
        <v>8570542</v>
      </c>
      <c r="G111" s="331">
        <v>15321474</v>
      </c>
      <c r="H111" s="116">
        <v>1</v>
      </c>
      <c r="I111" s="116" t="s">
        <v>108</v>
      </c>
      <c r="J111" s="116" t="s">
        <v>842</v>
      </c>
      <c r="K111" s="311">
        <v>41487</v>
      </c>
      <c r="L111" s="311">
        <v>41365</v>
      </c>
      <c r="M111" s="116" t="s">
        <v>839</v>
      </c>
      <c r="N111" s="329">
        <v>189600</v>
      </c>
      <c r="O111" s="329">
        <v>174944.94</v>
      </c>
      <c r="P111" s="329">
        <v>285000</v>
      </c>
      <c r="Q111" s="311">
        <v>42139</v>
      </c>
      <c r="R111" s="329"/>
      <c r="S111" s="116">
        <v>390</v>
      </c>
      <c r="T111" s="311"/>
      <c r="U111" s="311">
        <v>41607</v>
      </c>
      <c r="V111" s="1">
        <v>548</v>
      </c>
      <c r="W111" s="1">
        <v>0</v>
      </c>
      <c r="X111" s="1">
        <v>0</v>
      </c>
      <c r="Y111" s="1">
        <v>0</v>
      </c>
      <c r="Z111" s="1">
        <v>0</v>
      </c>
      <c r="AA111" s="1">
        <v>120</v>
      </c>
      <c r="AB111" s="1">
        <v>0</v>
      </c>
      <c r="AC111" s="1">
        <v>0</v>
      </c>
      <c r="AD111" s="1">
        <v>0</v>
      </c>
      <c r="AE111" s="1">
        <v>0</v>
      </c>
      <c r="AF111" s="1">
        <v>0</v>
      </c>
      <c r="AG111" s="1">
        <v>0</v>
      </c>
      <c r="AH111" s="1">
        <v>0</v>
      </c>
      <c r="AI111" s="1">
        <v>0</v>
      </c>
      <c r="AJ111" s="1">
        <v>28</v>
      </c>
      <c r="AK111" s="1">
        <v>0</v>
      </c>
      <c r="AL111" s="1">
        <v>148</v>
      </c>
      <c r="AM111" s="1">
        <v>400</v>
      </c>
      <c r="AN111" s="1">
        <v>10</v>
      </c>
      <c r="AO111" s="314">
        <v>0.3</v>
      </c>
      <c r="AP111" s="329">
        <v>59.21</v>
      </c>
      <c r="AQ111" s="329">
        <v>84.58</v>
      </c>
      <c r="AR111" s="313">
        <v>-25.374999899999999</v>
      </c>
      <c r="AS111" s="116" t="s">
        <v>51</v>
      </c>
      <c r="AT111" s="116" t="s">
        <v>51</v>
      </c>
      <c r="AU111" s="116">
        <v>548</v>
      </c>
      <c r="AV111" s="116">
        <v>269</v>
      </c>
      <c r="AW111" s="313">
        <v>84.58</v>
      </c>
      <c r="AX111" s="313">
        <v>-25.37</v>
      </c>
      <c r="AY111" s="329" t="s">
        <v>51</v>
      </c>
      <c r="AZ111" s="1">
        <v>131</v>
      </c>
      <c r="BA111" s="1" t="s">
        <v>51</v>
      </c>
      <c r="BB111" s="1" t="s">
        <v>51</v>
      </c>
      <c r="BC111" s="330" t="s">
        <v>1179</v>
      </c>
      <c r="BD111" s="330" t="s">
        <v>1180</v>
      </c>
      <c r="BE111" s="332" t="s">
        <v>51</v>
      </c>
      <c r="BF111" s="332" t="s">
        <v>51</v>
      </c>
    </row>
    <row r="112" spans="2:58" ht="30">
      <c r="B112" s="311">
        <v>42155</v>
      </c>
      <c r="C112" s="116" t="s">
        <v>825</v>
      </c>
      <c r="D112" s="116" t="s">
        <v>837</v>
      </c>
      <c r="E112" s="116" t="s">
        <v>913</v>
      </c>
      <c r="F112" s="116">
        <v>8577855</v>
      </c>
      <c r="G112" s="331">
        <v>15310188</v>
      </c>
      <c r="H112" s="116">
        <v>1</v>
      </c>
      <c r="I112" s="116" t="s">
        <v>117</v>
      </c>
      <c r="J112" s="116" t="s">
        <v>842</v>
      </c>
      <c r="K112" s="311">
        <v>41487</v>
      </c>
      <c r="L112" s="311">
        <v>40817</v>
      </c>
      <c r="M112" s="116" t="s">
        <v>839</v>
      </c>
      <c r="N112" s="329">
        <v>168000</v>
      </c>
      <c r="O112" s="329">
        <v>192621.8</v>
      </c>
      <c r="P112" s="329">
        <v>201000</v>
      </c>
      <c r="Q112" s="311">
        <v>42040</v>
      </c>
      <c r="R112" s="329"/>
      <c r="S112" s="116">
        <v>420</v>
      </c>
      <c r="T112" s="311"/>
      <c r="U112" s="311">
        <v>41607</v>
      </c>
      <c r="V112" s="1">
        <v>548</v>
      </c>
      <c r="W112" s="1">
        <v>0</v>
      </c>
      <c r="X112" s="1">
        <v>0</v>
      </c>
      <c r="Y112" s="1">
        <v>0</v>
      </c>
      <c r="Z112" s="1">
        <v>0</v>
      </c>
      <c r="AA112" s="1">
        <v>0</v>
      </c>
      <c r="AB112" s="1">
        <v>0</v>
      </c>
      <c r="AC112" s="1">
        <v>3</v>
      </c>
      <c r="AD112" s="1">
        <v>0</v>
      </c>
      <c r="AE112" s="1">
        <v>0</v>
      </c>
      <c r="AF112" s="1">
        <v>0</v>
      </c>
      <c r="AG112" s="1">
        <v>0</v>
      </c>
      <c r="AH112" s="1">
        <v>0</v>
      </c>
      <c r="AI112" s="1">
        <v>0</v>
      </c>
      <c r="AJ112" s="1">
        <v>61</v>
      </c>
      <c r="AK112" s="1">
        <v>0</v>
      </c>
      <c r="AL112" s="1">
        <v>64</v>
      </c>
      <c r="AM112" s="1">
        <v>484</v>
      </c>
      <c r="AN112" s="1">
        <v>64</v>
      </c>
      <c r="AO112" s="314">
        <v>0.3</v>
      </c>
      <c r="AP112" s="329">
        <v>59.21</v>
      </c>
      <c r="AQ112" s="329">
        <v>84.58</v>
      </c>
      <c r="AR112" s="313">
        <v>-25.374999899999999</v>
      </c>
      <c r="AS112" s="116" t="s">
        <v>51</v>
      </c>
      <c r="AT112" s="116" t="s">
        <v>51</v>
      </c>
      <c r="AU112" s="116">
        <v>548</v>
      </c>
      <c r="AV112" s="116">
        <v>434</v>
      </c>
      <c r="AW112" s="313">
        <v>59.21</v>
      </c>
      <c r="AX112" s="313">
        <v>0</v>
      </c>
      <c r="AY112" s="329" t="s">
        <v>49</v>
      </c>
      <c r="AZ112" s="1">
        <v>50</v>
      </c>
      <c r="BA112" s="1" t="s">
        <v>51</v>
      </c>
      <c r="BB112" s="1" t="s">
        <v>51</v>
      </c>
      <c r="BC112" s="218" t="s">
        <v>1006</v>
      </c>
      <c r="BD112" s="218" t="s">
        <v>74</v>
      </c>
      <c r="BE112" s="1" t="s">
        <v>51</v>
      </c>
      <c r="BF112" s="1" t="s">
        <v>51</v>
      </c>
    </row>
    <row r="113" spans="2:58" ht="45">
      <c r="B113" s="311">
        <v>42155</v>
      </c>
      <c r="C113" s="116" t="s">
        <v>826</v>
      </c>
      <c r="D113" s="116" t="s">
        <v>837</v>
      </c>
      <c r="E113" s="116" t="s">
        <v>857</v>
      </c>
      <c r="F113" s="116">
        <v>8564121</v>
      </c>
      <c r="G113" s="331">
        <v>14982227</v>
      </c>
      <c r="H113" s="116">
        <v>1</v>
      </c>
      <c r="I113" s="116" t="s">
        <v>120</v>
      </c>
      <c r="J113" s="116" t="s">
        <v>842</v>
      </c>
      <c r="K113" s="311">
        <v>41426</v>
      </c>
      <c r="L113" s="311">
        <v>40360</v>
      </c>
      <c r="M113" s="116" t="s">
        <v>839</v>
      </c>
      <c r="N113" s="329">
        <v>88500</v>
      </c>
      <c r="O113" s="329">
        <v>95974.94</v>
      </c>
      <c r="P113" s="329">
        <v>47000</v>
      </c>
      <c r="Q113" s="311">
        <v>42031</v>
      </c>
      <c r="R113" s="329">
        <v>37600</v>
      </c>
      <c r="S113" s="116">
        <v>390</v>
      </c>
      <c r="T113" s="311">
        <v>42054</v>
      </c>
      <c r="U113" s="311">
        <v>41546</v>
      </c>
      <c r="V113" s="1">
        <v>609</v>
      </c>
      <c r="W113" s="1">
        <v>0</v>
      </c>
      <c r="X113" s="1">
        <v>0</v>
      </c>
      <c r="Y113" s="1">
        <v>0</v>
      </c>
      <c r="Z113" s="1">
        <v>0</v>
      </c>
      <c r="AA113" s="1">
        <v>0</v>
      </c>
      <c r="AB113" s="1">
        <v>0</v>
      </c>
      <c r="AC113" s="1">
        <v>0</v>
      </c>
      <c r="AD113" s="1">
        <v>0</v>
      </c>
      <c r="AE113" s="1">
        <v>0</v>
      </c>
      <c r="AF113" s="1">
        <v>0</v>
      </c>
      <c r="AG113" s="1">
        <v>0</v>
      </c>
      <c r="AH113" s="1">
        <v>0</v>
      </c>
      <c r="AI113" s="1">
        <v>0</v>
      </c>
      <c r="AJ113" s="1">
        <v>42</v>
      </c>
      <c r="AK113" s="1">
        <v>0</v>
      </c>
      <c r="AL113" s="1">
        <v>42</v>
      </c>
      <c r="AM113" s="1">
        <v>567</v>
      </c>
      <c r="AN113" s="1">
        <v>177</v>
      </c>
      <c r="AO113" s="314">
        <v>0.3</v>
      </c>
      <c r="AP113" s="329">
        <v>59.21</v>
      </c>
      <c r="AQ113" s="329">
        <v>84.58</v>
      </c>
      <c r="AR113" s="313">
        <v>-25.374999899999999</v>
      </c>
      <c r="AS113" s="116" t="s">
        <v>51</v>
      </c>
      <c r="AT113" s="116" t="s">
        <v>51</v>
      </c>
      <c r="AU113" s="116">
        <v>508</v>
      </c>
      <c r="AV113" s="116">
        <v>466</v>
      </c>
      <c r="AW113" s="313">
        <v>84.58</v>
      </c>
      <c r="AX113" s="313">
        <v>-25.37</v>
      </c>
      <c r="AY113" s="329" t="s">
        <v>51</v>
      </c>
      <c r="AZ113" s="1">
        <v>101</v>
      </c>
      <c r="BA113" s="1" t="s">
        <v>51</v>
      </c>
      <c r="BB113" s="1" t="s">
        <v>51</v>
      </c>
      <c r="BC113" s="330" t="s">
        <v>963</v>
      </c>
      <c r="BD113" s="218" t="s">
        <v>74</v>
      </c>
      <c r="BE113" s="1" t="s">
        <v>51</v>
      </c>
      <c r="BF113" s="1" t="s">
        <v>51</v>
      </c>
    </row>
    <row r="114" spans="2:58" ht="30">
      <c r="B114" s="311">
        <v>42155</v>
      </c>
      <c r="C114" s="116" t="s">
        <v>840</v>
      </c>
      <c r="D114" s="116" t="s">
        <v>837</v>
      </c>
      <c r="E114" s="116" t="s">
        <v>879</v>
      </c>
      <c r="F114" s="116">
        <v>8531570</v>
      </c>
      <c r="G114" s="331">
        <v>14919351</v>
      </c>
      <c r="H114" s="116">
        <v>1</v>
      </c>
      <c r="I114" s="116" t="s">
        <v>108</v>
      </c>
      <c r="J114" s="116" t="s">
        <v>842</v>
      </c>
      <c r="K114" s="311">
        <v>41426</v>
      </c>
      <c r="L114" s="311">
        <v>39569</v>
      </c>
      <c r="M114" s="116" t="s">
        <v>839</v>
      </c>
      <c r="N114" s="329">
        <v>128000</v>
      </c>
      <c r="O114" s="329">
        <v>127097.31</v>
      </c>
      <c r="P114" s="329">
        <v>150000</v>
      </c>
      <c r="Q114" s="311">
        <v>42032</v>
      </c>
      <c r="R114" s="329"/>
      <c r="S114" s="116">
        <v>390</v>
      </c>
      <c r="T114" s="311"/>
      <c r="U114" s="311">
        <v>41546</v>
      </c>
      <c r="V114" s="1">
        <v>609</v>
      </c>
      <c r="W114" s="1">
        <v>0</v>
      </c>
      <c r="X114" s="1">
        <v>0</v>
      </c>
      <c r="Y114" s="1">
        <v>0</v>
      </c>
      <c r="Z114" s="1">
        <v>0</v>
      </c>
      <c r="AA114" s="1">
        <v>0</v>
      </c>
      <c r="AB114" s="1">
        <v>0</v>
      </c>
      <c r="AC114" s="1">
        <v>90</v>
      </c>
      <c r="AD114" s="1">
        <v>0</v>
      </c>
      <c r="AE114" s="1">
        <v>0</v>
      </c>
      <c r="AF114" s="1">
        <v>0</v>
      </c>
      <c r="AG114" s="1">
        <v>0</v>
      </c>
      <c r="AH114" s="1">
        <v>0</v>
      </c>
      <c r="AI114" s="1">
        <v>0</v>
      </c>
      <c r="AJ114" s="1">
        <v>31</v>
      </c>
      <c r="AK114" s="1">
        <v>0</v>
      </c>
      <c r="AL114" s="1">
        <v>121</v>
      </c>
      <c r="AM114" s="1">
        <v>488</v>
      </c>
      <c r="AN114" s="1">
        <v>98</v>
      </c>
      <c r="AO114" s="314">
        <v>0.3</v>
      </c>
      <c r="AP114" s="329">
        <v>59.21</v>
      </c>
      <c r="AQ114" s="329">
        <v>84.58</v>
      </c>
      <c r="AR114" s="313">
        <v>-25.374999899999999</v>
      </c>
      <c r="AS114" s="116" t="s">
        <v>51</v>
      </c>
      <c r="AT114" s="116" t="s">
        <v>51</v>
      </c>
      <c r="AU114" s="116">
        <v>609</v>
      </c>
      <c r="AV114" s="116">
        <v>164</v>
      </c>
      <c r="AW114" s="313">
        <v>84.58</v>
      </c>
      <c r="AX114" s="313">
        <v>-25.37</v>
      </c>
      <c r="AY114" s="329" t="s">
        <v>51</v>
      </c>
      <c r="AZ114" s="1">
        <v>324</v>
      </c>
      <c r="BA114" s="1" t="s">
        <v>51</v>
      </c>
      <c r="BB114" s="1" t="s">
        <v>51</v>
      </c>
      <c r="BC114" s="218" t="s">
        <v>1008</v>
      </c>
      <c r="BD114" s="218" t="s">
        <v>74</v>
      </c>
      <c r="BE114" s="1" t="s">
        <v>51</v>
      </c>
      <c r="BF114" s="1" t="s">
        <v>51</v>
      </c>
    </row>
    <row r="115" spans="2:58" ht="90">
      <c r="B115" s="311">
        <v>42155</v>
      </c>
      <c r="C115" s="116" t="s">
        <v>824</v>
      </c>
      <c r="D115" s="116" t="s">
        <v>837</v>
      </c>
      <c r="E115" s="116" t="s">
        <v>845</v>
      </c>
      <c r="F115" s="116">
        <v>8571478</v>
      </c>
      <c r="G115" s="331">
        <v>15233125</v>
      </c>
      <c r="H115" s="116">
        <v>1</v>
      </c>
      <c r="I115" s="116" t="s">
        <v>112</v>
      </c>
      <c r="J115" s="116" t="s">
        <v>842</v>
      </c>
      <c r="K115" s="311">
        <v>41487</v>
      </c>
      <c r="L115" s="311">
        <v>39965</v>
      </c>
      <c r="M115" s="116" t="s">
        <v>839</v>
      </c>
      <c r="N115" s="329">
        <v>995000</v>
      </c>
      <c r="O115" s="329">
        <v>1045303.65</v>
      </c>
      <c r="P115" s="329">
        <v>659900</v>
      </c>
      <c r="Q115" s="311">
        <v>42151</v>
      </c>
      <c r="R115" s="329"/>
      <c r="S115" s="116">
        <v>390</v>
      </c>
      <c r="T115" s="311"/>
      <c r="U115" s="311">
        <v>41607</v>
      </c>
      <c r="V115" s="1">
        <v>548</v>
      </c>
      <c r="W115" s="1">
        <v>80</v>
      </c>
      <c r="X115" s="1">
        <v>0</v>
      </c>
      <c r="Y115" s="1">
        <v>0</v>
      </c>
      <c r="Z115" s="1">
        <v>0</v>
      </c>
      <c r="AA115" s="1">
        <v>0</v>
      </c>
      <c r="AB115" s="1">
        <v>0</v>
      </c>
      <c r="AC115" s="1">
        <v>0</v>
      </c>
      <c r="AD115" s="1">
        <v>0</v>
      </c>
      <c r="AE115" s="1">
        <v>0</v>
      </c>
      <c r="AF115" s="1">
        <v>0</v>
      </c>
      <c r="AG115" s="1">
        <v>0</v>
      </c>
      <c r="AH115" s="1">
        <v>0</v>
      </c>
      <c r="AI115" s="1">
        <v>0</v>
      </c>
      <c r="AJ115" s="1">
        <v>14</v>
      </c>
      <c r="AK115" s="1">
        <v>0</v>
      </c>
      <c r="AL115" s="1">
        <v>94</v>
      </c>
      <c r="AM115" s="1">
        <v>454</v>
      </c>
      <c r="AN115" s="1">
        <v>64</v>
      </c>
      <c r="AO115" s="314">
        <v>0.3</v>
      </c>
      <c r="AP115" s="329">
        <v>59.21</v>
      </c>
      <c r="AQ115" s="329">
        <v>84.58</v>
      </c>
      <c r="AR115" s="313">
        <v>-25.374999899999999</v>
      </c>
      <c r="AS115" s="116" t="s">
        <v>51</v>
      </c>
      <c r="AT115" s="116" t="s">
        <v>51</v>
      </c>
      <c r="AU115" s="116">
        <v>548</v>
      </c>
      <c r="AV115" s="116">
        <v>411</v>
      </c>
      <c r="AW115" s="313">
        <v>59.21</v>
      </c>
      <c r="AX115" s="313">
        <v>0</v>
      </c>
      <c r="AY115" s="329" t="s">
        <v>49</v>
      </c>
      <c r="AZ115" s="1">
        <v>43</v>
      </c>
      <c r="BA115" s="1" t="s">
        <v>51</v>
      </c>
      <c r="BB115" s="1" t="s">
        <v>51</v>
      </c>
      <c r="BC115" s="218" t="s">
        <v>962</v>
      </c>
      <c r="BD115" s="218" t="s">
        <v>74</v>
      </c>
      <c r="BE115" s="1" t="s">
        <v>51</v>
      </c>
      <c r="BF115" s="1" t="s">
        <v>51</v>
      </c>
    </row>
    <row r="116" spans="2:58" ht="60">
      <c r="B116" s="311">
        <v>42155</v>
      </c>
      <c r="C116" s="116" t="s">
        <v>826</v>
      </c>
      <c r="D116" s="116" t="s">
        <v>837</v>
      </c>
      <c r="E116" s="116" t="s">
        <v>846</v>
      </c>
      <c r="F116" s="116">
        <v>8561170</v>
      </c>
      <c r="G116" s="331">
        <v>15027808</v>
      </c>
      <c r="H116" s="116">
        <v>1</v>
      </c>
      <c r="I116" s="116" t="s">
        <v>132</v>
      </c>
      <c r="J116" s="116" t="s">
        <v>852</v>
      </c>
      <c r="K116" s="311">
        <v>41426</v>
      </c>
      <c r="L116" s="311">
        <v>40118</v>
      </c>
      <c r="M116" s="116" t="s">
        <v>839</v>
      </c>
      <c r="N116" s="329">
        <v>214000</v>
      </c>
      <c r="O116" s="329">
        <v>210588.47</v>
      </c>
      <c r="P116" s="329">
        <v>177000</v>
      </c>
      <c r="Q116" s="311">
        <v>42026</v>
      </c>
      <c r="R116" s="329"/>
      <c r="S116" s="116">
        <v>440</v>
      </c>
      <c r="T116" s="311"/>
      <c r="U116" s="311">
        <v>41546</v>
      </c>
      <c r="V116" s="1">
        <v>609</v>
      </c>
      <c r="W116" s="1">
        <v>0</v>
      </c>
      <c r="X116" s="1">
        <v>0</v>
      </c>
      <c r="Y116" s="1">
        <v>0</v>
      </c>
      <c r="Z116" s="1">
        <v>0</v>
      </c>
      <c r="AA116" s="1">
        <v>0</v>
      </c>
      <c r="AB116" s="1">
        <v>0</v>
      </c>
      <c r="AC116" s="1">
        <v>90</v>
      </c>
      <c r="AD116" s="1">
        <v>0</v>
      </c>
      <c r="AE116" s="1">
        <v>0</v>
      </c>
      <c r="AF116" s="1">
        <v>0</v>
      </c>
      <c r="AG116" s="1">
        <v>0</v>
      </c>
      <c r="AH116" s="1">
        <v>0</v>
      </c>
      <c r="AI116" s="1">
        <v>0</v>
      </c>
      <c r="AJ116" s="1">
        <v>14</v>
      </c>
      <c r="AK116" s="1">
        <v>0</v>
      </c>
      <c r="AL116" s="1">
        <v>104</v>
      </c>
      <c r="AM116" s="1">
        <v>505</v>
      </c>
      <c r="AN116" s="1">
        <v>65</v>
      </c>
      <c r="AO116" s="314">
        <v>0.3</v>
      </c>
      <c r="AP116" s="329">
        <v>59.21</v>
      </c>
      <c r="AQ116" s="329">
        <v>84.58</v>
      </c>
      <c r="AR116" s="313">
        <v>-25.374999899999999</v>
      </c>
      <c r="AS116" s="116" t="s">
        <v>51</v>
      </c>
      <c r="AT116" s="116" t="s">
        <v>51</v>
      </c>
      <c r="AU116" s="116">
        <v>609</v>
      </c>
      <c r="AV116" s="116">
        <v>343</v>
      </c>
      <c r="AW116" s="313">
        <v>84.58</v>
      </c>
      <c r="AX116" s="313">
        <v>-25.37</v>
      </c>
      <c r="AY116" s="329" t="s">
        <v>51</v>
      </c>
      <c r="AZ116" s="1">
        <v>162</v>
      </c>
      <c r="BA116" s="1" t="s">
        <v>51</v>
      </c>
      <c r="BB116" s="1" t="s">
        <v>51</v>
      </c>
      <c r="BC116" s="330" t="s">
        <v>966</v>
      </c>
      <c r="BD116" s="218" t="s">
        <v>74</v>
      </c>
      <c r="BE116" s="1" t="s">
        <v>51</v>
      </c>
      <c r="BF116" s="1" t="s">
        <v>51</v>
      </c>
    </row>
    <row r="117" spans="2:58" ht="60">
      <c r="B117" s="311">
        <v>42155</v>
      </c>
      <c r="C117" s="116" t="s">
        <v>824</v>
      </c>
      <c r="D117" s="116" t="s">
        <v>837</v>
      </c>
      <c r="E117" s="116" t="s">
        <v>856</v>
      </c>
      <c r="F117" s="116">
        <v>8568833</v>
      </c>
      <c r="G117" s="331">
        <v>15228992</v>
      </c>
      <c r="H117" s="116">
        <v>1</v>
      </c>
      <c r="I117" s="116" t="s">
        <v>132</v>
      </c>
      <c r="J117" s="116" t="s">
        <v>842</v>
      </c>
      <c r="K117" s="311">
        <v>41487</v>
      </c>
      <c r="L117" s="311">
        <v>40634</v>
      </c>
      <c r="M117" s="116" t="s">
        <v>839</v>
      </c>
      <c r="N117" s="329">
        <v>356000</v>
      </c>
      <c r="O117" s="329">
        <v>403752</v>
      </c>
      <c r="P117" s="329">
        <v>219000</v>
      </c>
      <c r="Q117" s="311">
        <v>42141</v>
      </c>
      <c r="R117" s="329"/>
      <c r="S117" s="116">
        <v>440</v>
      </c>
      <c r="T117" s="311"/>
      <c r="U117" s="311">
        <v>41607</v>
      </c>
      <c r="V117" s="1">
        <v>548</v>
      </c>
      <c r="W117" s="1">
        <v>0</v>
      </c>
      <c r="X117" s="1">
        <v>0</v>
      </c>
      <c r="Y117" s="1">
        <v>0</v>
      </c>
      <c r="Z117" s="1">
        <v>0</v>
      </c>
      <c r="AA117" s="1">
        <v>0</v>
      </c>
      <c r="AB117" s="1">
        <v>0</v>
      </c>
      <c r="AC117" s="1">
        <v>90</v>
      </c>
      <c r="AD117" s="1">
        <v>0</v>
      </c>
      <c r="AE117" s="1">
        <v>0</v>
      </c>
      <c r="AF117" s="1">
        <v>0</v>
      </c>
      <c r="AG117" s="1">
        <v>0</v>
      </c>
      <c r="AH117" s="1">
        <v>0</v>
      </c>
      <c r="AI117" s="1">
        <v>0</v>
      </c>
      <c r="AJ117" s="1">
        <v>12</v>
      </c>
      <c r="AK117" s="1">
        <v>0</v>
      </c>
      <c r="AL117" s="1">
        <v>102</v>
      </c>
      <c r="AM117" s="1">
        <v>446</v>
      </c>
      <c r="AN117" s="1">
        <v>6</v>
      </c>
      <c r="AO117" s="314">
        <v>0.3</v>
      </c>
      <c r="AP117" s="329">
        <v>59.21</v>
      </c>
      <c r="AQ117" s="329">
        <v>84.58</v>
      </c>
      <c r="AR117" s="313">
        <v>-25.374999899999999</v>
      </c>
      <c r="AS117" s="116" t="s">
        <v>51</v>
      </c>
      <c r="AT117" s="116" t="s">
        <v>51</v>
      </c>
      <c r="AU117" s="116">
        <v>548</v>
      </c>
      <c r="AV117" s="116">
        <v>370</v>
      </c>
      <c r="AW117" s="313">
        <v>84.58</v>
      </c>
      <c r="AX117" s="313">
        <v>-25.37</v>
      </c>
      <c r="AY117" s="329" t="s">
        <v>51</v>
      </c>
      <c r="AZ117" s="1">
        <v>76</v>
      </c>
      <c r="BA117" s="1" t="s">
        <v>51</v>
      </c>
      <c r="BB117" s="1" t="s">
        <v>51</v>
      </c>
      <c r="BC117" s="330" t="s">
        <v>966</v>
      </c>
      <c r="BD117" s="218" t="s">
        <v>74</v>
      </c>
      <c r="BE117" s="1" t="s">
        <v>51</v>
      </c>
      <c r="BF117" s="1" t="s">
        <v>51</v>
      </c>
    </row>
    <row r="118" spans="2:58" ht="30">
      <c r="B118" s="311">
        <v>42155</v>
      </c>
      <c r="C118" s="116" t="s">
        <v>826</v>
      </c>
      <c r="D118" s="116" t="s">
        <v>837</v>
      </c>
      <c r="E118" s="116" t="s">
        <v>863</v>
      </c>
      <c r="F118" s="116">
        <v>8536942</v>
      </c>
      <c r="G118" s="331">
        <v>14863286</v>
      </c>
      <c r="H118" s="116">
        <v>1</v>
      </c>
      <c r="I118" s="116" t="s">
        <v>108</v>
      </c>
      <c r="J118" s="116" t="s">
        <v>850</v>
      </c>
      <c r="K118" s="311">
        <v>41426</v>
      </c>
      <c r="L118" s="311">
        <v>40664</v>
      </c>
      <c r="M118" s="116" t="s">
        <v>839</v>
      </c>
      <c r="N118" s="329">
        <v>46400</v>
      </c>
      <c r="O118" s="329">
        <v>44356.2</v>
      </c>
      <c r="P118" s="329">
        <v>70000</v>
      </c>
      <c r="Q118" s="311">
        <v>42095</v>
      </c>
      <c r="R118" s="329"/>
      <c r="S118" s="116">
        <v>390</v>
      </c>
      <c r="T118" s="311"/>
      <c r="U118" s="311">
        <v>41546</v>
      </c>
      <c r="V118" s="1">
        <v>609</v>
      </c>
      <c r="W118" s="1">
        <v>0</v>
      </c>
      <c r="X118" s="1">
        <v>0</v>
      </c>
      <c r="Y118" s="1">
        <v>0</v>
      </c>
      <c r="Z118" s="1">
        <v>0</v>
      </c>
      <c r="AA118" s="1">
        <v>120</v>
      </c>
      <c r="AB118" s="1">
        <v>0</v>
      </c>
      <c r="AC118" s="1">
        <v>0</v>
      </c>
      <c r="AD118" s="1">
        <v>0</v>
      </c>
      <c r="AE118" s="1">
        <v>0</v>
      </c>
      <c r="AF118" s="1">
        <v>0</v>
      </c>
      <c r="AG118" s="1">
        <v>0</v>
      </c>
      <c r="AH118" s="1">
        <v>0</v>
      </c>
      <c r="AI118" s="1">
        <v>0</v>
      </c>
      <c r="AJ118" s="1">
        <v>14</v>
      </c>
      <c r="AK118" s="1">
        <v>0</v>
      </c>
      <c r="AL118" s="1">
        <v>134</v>
      </c>
      <c r="AM118" s="1">
        <v>475</v>
      </c>
      <c r="AN118" s="1">
        <v>85</v>
      </c>
      <c r="AO118" s="314">
        <v>0.3</v>
      </c>
      <c r="AP118" s="329">
        <v>59.21</v>
      </c>
      <c r="AQ118" s="329">
        <v>84.58</v>
      </c>
      <c r="AR118" s="313">
        <v>-25.374999899999999</v>
      </c>
      <c r="AS118" s="116" t="s">
        <v>51</v>
      </c>
      <c r="AT118" s="116" t="s">
        <v>51</v>
      </c>
      <c r="AU118" s="116">
        <v>609</v>
      </c>
      <c r="AV118" s="116">
        <v>390</v>
      </c>
      <c r="AW118" s="313">
        <v>84.58</v>
      </c>
      <c r="AX118" s="313">
        <v>-25.37</v>
      </c>
      <c r="AY118" s="329" t="s">
        <v>51</v>
      </c>
      <c r="AZ118" s="1">
        <v>85</v>
      </c>
      <c r="BA118" s="1" t="s">
        <v>51</v>
      </c>
      <c r="BB118" s="1" t="s">
        <v>51</v>
      </c>
      <c r="BC118" s="218" t="s">
        <v>1009</v>
      </c>
      <c r="BD118" s="218" t="s">
        <v>74</v>
      </c>
      <c r="BE118" s="1" t="s">
        <v>51</v>
      </c>
      <c r="BF118" s="1" t="s">
        <v>51</v>
      </c>
    </row>
    <row r="119" spans="2:58" ht="75">
      <c r="B119" s="311">
        <v>42155</v>
      </c>
      <c r="C119" s="116" t="s">
        <v>825</v>
      </c>
      <c r="D119" s="116" t="s">
        <v>837</v>
      </c>
      <c r="E119" s="116" t="s">
        <v>913</v>
      </c>
      <c r="F119" s="116">
        <v>8575915</v>
      </c>
      <c r="G119" s="331">
        <v>15674948</v>
      </c>
      <c r="H119" s="116">
        <v>1</v>
      </c>
      <c r="I119" s="116" t="s">
        <v>105</v>
      </c>
      <c r="J119" s="116" t="s">
        <v>842</v>
      </c>
      <c r="K119" s="311">
        <v>41548</v>
      </c>
      <c r="L119" s="311">
        <v>40118</v>
      </c>
      <c r="M119" s="116" t="s">
        <v>839</v>
      </c>
      <c r="N119" s="329">
        <v>258850</v>
      </c>
      <c r="O119" s="329">
        <v>284440.59999999998</v>
      </c>
      <c r="P119" s="329">
        <v>232000</v>
      </c>
      <c r="Q119" s="311">
        <v>42135</v>
      </c>
      <c r="R119" s="329"/>
      <c r="S119" s="116">
        <v>330</v>
      </c>
      <c r="T119" s="311"/>
      <c r="U119" s="311">
        <v>41668</v>
      </c>
      <c r="V119" s="1">
        <v>487</v>
      </c>
      <c r="W119" s="1">
        <v>0</v>
      </c>
      <c r="X119" s="1">
        <v>0</v>
      </c>
      <c r="Y119" s="1">
        <v>0</v>
      </c>
      <c r="Z119" s="1">
        <v>0</v>
      </c>
      <c r="AA119" s="1">
        <v>0</v>
      </c>
      <c r="AB119" s="1">
        <v>0</v>
      </c>
      <c r="AC119" s="1">
        <v>90</v>
      </c>
      <c r="AD119" s="1">
        <v>0</v>
      </c>
      <c r="AE119" s="1">
        <v>0</v>
      </c>
      <c r="AF119" s="1">
        <v>0</v>
      </c>
      <c r="AG119" s="1">
        <v>0</v>
      </c>
      <c r="AH119" s="1">
        <v>0</v>
      </c>
      <c r="AI119" s="1">
        <v>0</v>
      </c>
      <c r="AJ119" s="1">
        <v>14</v>
      </c>
      <c r="AK119" s="1">
        <v>0</v>
      </c>
      <c r="AL119" s="1">
        <v>104</v>
      </c>
      <c r="AM119" s="1">
        <v>383</v>
      </c>
      <c r="AN119" s="1">
        <v>53</v>
      </c>
      <c r="AO119" s="314">
        <v>0.3</v>
      </c>
      <c r="AP119" s="329">
        <v>59.21</v>
      </c>
      <c r="AQ119" s="329">
        <v>84.58</v>
      </c>
      <c r="AR119" s="313">
        <v>-25.374999899999999</v>
      </c>
      <c r="AS119" s="116" t="s">
        <v>51</v>
      </c>
      <c r="AT119" s="116" t="s">
        <v>51</v>
      </c>
      <c r="AU119" s="116">
        <v>487</v>
      </c>
      <c r="AV119" s="116">
        <v>193</v>
      </c>
      <c r="AW119" s="313">
        <v>84.58</v>
      </c>
      <c r="AX119" s="313">
        <v>-25.37</v>
      </c>
      <c r="AY119" s="329" t="s">
        <v>51</v>
      </c>
      <c r="AZ119" s="1">
        <v>190</v>
      </c>
      <c r="BA119" s="1" t="s">
        <v>51</v>
      </c>
      <c r="BB119" s="1" t="s">
        <v>51</v>
      </c>
      <c r="BC119" s="330" t="s">
        <v>1181</v>
      </c>
      <c r="BD119" s="330" t="s">
        <v>972</v>
      </c>
      <c r="BE119" s="332" t="s">
        <v>51</v>
      </c>
      <c r="BF119" s="332" t="s">
        <v>51</v>
      </c>
    </row>
    <row r="120" spans="2:58" ht="105">
      <c r="B120" s="311">
        <v>42155</v>
      </c>
      <c r="C120" s="116" t="s">
        <v>826</v>
      </c>
      <c r="D120" s="116" t="s">
        <v>837</v>
      </c>
      <c r="E120" s="116" t="s">
        <v>861</v>
      </c>
      <c r="F120" s="116">
        <v>8557315</v>
      </c>
      <c r="G120" s="331">
        <v>15071889</v>
      </c>
      <c r="H120" s="116">
        <v>1</v>
      </c>
      <c r="I120" s="116" t="s">
        <v>117</v>
      </c>
      <c r="J120" s="116" t="s">
        <v>842</v>
      </c>
      <c r="K120" s="311">
        <v>41426</v>
      </c>
      <c r="L120" s="311">
        <v>40422</v>
      </c>
      <c r="M120" s="116" t="s">
        <v>839</v>
      </c>
      <c r="N120" s="329">
        <v>144000</v>
      </c>
      <c r="O120" s="329">
        <v>142400.99</v>
      </c>
      <c r="P120" s="329">
        <v>160000</v>
      </c>
      <c r="Q120" s="311">
        <v>42125</v>
      </c>
      <c r="R120" s="329"/>
      <c r="S120" s="116">
        <v>420</v>
      </c>
      <c r="T120" s="311"/>
      <c r="U120" s="311">
        <v>41546</v>
      </c>
      <c r="V120" s="1">
        <v>609</v>
      </c>
      <c r="W120" s="1">
        <v>96</v>
      </c>
      <c r="X120" s="1">
        <v>0</v>
      </c>
      <c r="Y120" s="1">
        <v>0</v>
      </c>
      <c r="Z120" s="1">
        <v>0</v>
      </c>
      <c r="AA120" s="1">
        <v>0</v>
      </c>
      <c r="AB120" s="1">
        <v>0</v>
      </c>
      <c r="AC120" s="1">
        <v>0</v>
      </c>
      <c r="AD120" s="1">
        <v>0</v>
      </c>
      <c r="AE120" s="1">
        <v>0</v>
      </c>
      <c r="AF120" s="1">
        <v>0</v>
      </c>
      <c r="AG120" s="1">
        <v>0</v>
      </c>
      <c r="AH120" s="1">
        <v>35</v>
      </c>
      <c r="AI120" s="1">
        <v>0</v>
      </c>
      <c r="AJ120" s="1">
        <v>14</v>
      </c>
      <c r="AK120" s="1">
        <v>0</v>
      </c>
      <c r="AL120" s="1">
        <v>145</v>
      </c>
      <c r="AM120" s="1">
        <v>464</v>
      </c>
      <c r="AN120" s="1">
        <v>44</v>
      </c>
      <c r="AO120" s="314">
        <v>0.3</v>
      </c>
      <c r="AP120" s="329">
        <v>59.21</v>
      </c>
      <c r="AQ120" s="329">
        <v>84.58</v>
      </c>
      <c r="AR120" s="313">
        <v>-25.374999899999999</v>
      </c>
      <c r="AS120" s="116" t="s">
        <v>51</v>
      </c>
      <c r="AT120" s="116" t="s">
        <v>51</v>
      </c>
      <c r="AU120" s="116">
        <v>609</v>
      </c>
      <c r="AV120" s="116">
        <v>352</v>
      </c>
      <c r="AW120" s="313">
        <v>84.58</v>
      </c>
      <c r="AX120" s="313">
        <v>-25.37</v>
      </c>
      <c r="AY120" s="329" t="s">
        <v>51</v>
      </c>
      <c r="AZ120" s="1">
        <v>112</v>
      </c>
      <c r="BA120" s="1" t="s">
        <v>51</v>
      </c>
      <c r="BB120" s="1" t="s">
        <v>51</v>
      </c>
      <c r="BC120" s="218" t="s">
        <v>1182</v>
      </c>
      <c r="BD120" s="218" t="s">
        <v>74</v>
      </c>
      <c r="BE120" s="1" t="s">
        <v>51</v>
      </c>
      <c r="BF120" s="1" t="s">
        <v>51</v>
      </c>
    </row>
    <row r="121" spans="2:58" ht="90">
      <c r="B121" s="311">
        <v>42155</v>
      </c>
      <c r="C121" s="116" t="s">
        <v>840</v>
      </c>
      <c r="D121" s="116" t="s">
        <v>837</v>
      </c>
      <c r="E121" s="116" t="s">
        <v>879</v>
      </c>
      <c r="F121" s="116">
        <v>8534870</v>
      </c>
      <c r="G121" s="331">
        <v>14919062</v>
      </c>
      <c r="H121" s="116">
        <v>1</v>
      </c>
      <c r="I121" s="116" t="s">
        <v>108</v>
      </c>
      <c r="J121" s="116" t="s">
        <v>915</v>
      </c>
      <c r="K121" s="311">
        <v>41426</v>
      </c>
      <c r="L121" s="311">
        <v>41000</v>
      </c>
      <c r="M121" s="116" t="s">
        <v>839</v>
      </c>
      <c r="N121" s="329">
        <v>97600</v>
      </c>
      <c r="O121" s="329">
        <v>104106.18</v>
      </c>
      <c r="P121" s="329">
        <v>89500</v>
      </c>
      <c r="Q121" s="311">
        <v>42103</v>
      </c>
      <c r="R121" s="329"/>
      <c r="S121" s="116">
        <v>390</v>
      </c>
      <c r="T121" s="311"/>
      <c r="U121" s="311">
        <v>41546</v>
      </c>
      <c r="V121" s="1">
        <v>609</v>
      </c>
      <c r="W121" s="1">
        <v>80</v>
      </c>
      <c r="X121" s="1">
        <v>0</v>
      </c>
      <c r="Y121" s="1">
        <v>0</v>
      </c>
      <c r="Z121" s="1">
        <v>0</v>
      </c>
      <c r="AA121" s="1">
        <v>0</v>
      </c>
      <c r="AB121" s="1">
        <v>0</v>
      </c>
      <c r="AC121" s="1">
        <v>0</v>
      </c>
      <c r="AD121" s="1">
        <v>0</v>
      </c>
      <c r="AE121" s="1">
        <v>0</v>
      </c>
      <c r="AF121" s="1">
        <v>0</v>
      </c>
      <c r="AG121" s="1">
        <v>0</v>
      </c>
      <c r="AH121" s="1">
        <v>3</v>
      </c>
      <c r="AI121" s="1">
        <v>99</v>
      </c>
      <c r="AJ121" s="1">
        <v>28</v>
      </c>
      <c r="AK121" s="1">
        <v>0</v>
      </c>
      <c r="AL121" s="1">
        <v>210</v>
      </c>
      <c r="AM121" s="1">
        <v>399</v>
      </c>
      <c r="AN121" s="1">
        <v>9</v>
      </c>
      <c r="AO121" s="314">
        <v>0.3</v>
      </c>
      <c r="AP121" s="329">
        <v>59.21</v>
      </c>
      <c r="AQ121" s="329">
        <v>84.58</v>
      </c>
      <c r="AR121" s="313">
        <v>-25.374999899999999</v>
      </c>
      <c r="AS121" s="116" t="s">
        <v>51</v>
      </c>
      <c r="AT121" s="116" t="s">
        <v>51</v>
      </c>
      <c r="AU121" s="116">
        <v>609</v>
      </c>
      <c r="AV121" s="116">
        <v>361</v>
      </c>
      <c r="AW121" s="313">
        <v>84.58</v>
      </c>
      <c r="AX121" s="313">
        <v>-25.37</v>
      </c>
      <c r="AY121" s="329" t="s">
        <v>51</v>
      </c>
      <c r="AZ121" s="1">
        <v>38</v>
      </c>
      <c r="BA121" s="1" t="s">
        <v>51</v>
      </c>
      <c r="BB121" s="1" t="s">
        <v>51</v>
      </c>
      <c r="BC121" s="330" t="s">
        <v>1183</v>
      </c>
      <c r="BD121" s="330" t="s">
        <v>1020</v>
      </c>
      <c r="BE121" s="332" t="s">
        <v>51</v>
      </c>
      <c r="BF121" s="332" t="s">
        <v>51</v>
      </c>
    </row>
    <row r="122" spans="2:58" ht="105">
      <c r="B122" s="311">
        <v>42155</v>
      </c>
      <c r="C122" s="116" t="s">
        <v>826</v>
      </c>
      <c r="D122" s="116" t="s">
        <v>837</v>
      </c>
      <c r="E122" s="116" t="s">
        <v>881</v>
      </c>
      <c r="F122" s="116">
        <v>8555523</v>
      </c>
      <c r="G122" s="331">
        <v>15155682</v>
      </c>
      <c r="H122" s="116">
        <v>1</v>
      </c>
      <c r="I122" s="116" t="s">
        <v>131</v>
      </c>
      <c r="J122" s="116" t="s">
        <v>842</v>
      </c>
      <c r="K122" s="311">
        <v>41487</v>
      </c>
      <c r="L122" s="311">
        <v>40026</v>
      </c>
      <c r="M122" s="116" t="s">
        <v>839</v>
      </c>
      <c r="N122" s="329">
        <v>140000</v>
      </c>
      <c r="O122" s="329">
        <v>145725.74</v>
      </c>
      <c r="P122" s="329">
        <v>100000</v>
      </c>
      <c r="Q122" s="311">
        <v>42154</v>
      </c>
      <c r="R122" s="329"/>
      <c r="S122" s="116">
        <v>300</v>
      </c>
      <c r="T122" s="311"/>
      <c r="U122" s="311">
        <v>41607</v>
      </c>
      <c r="V122" s="1">
        <v>548</v>
      </c>
      <c r="W122" s="1">
        <v>81</v>
      </c>
      <c r="X122" s="1">
        <v>0</v>
      </c>
      <c r="Y122" s="1">
        <v>0</v>
      </c>
      <c r="Z122" s="1">
        <v>0</v>
      </c>
      <c r="AA122" s="1">
        <v>0</v>
      </c>
      <c r="AB122" s="1">
        <v>0</v>
      </c>
      <c r="AC122" s="1">
        <v>0</v>
      </c>
      <c r="AD122" s="1">
        <v>0</v>
      </c>
      <c r="AE122" s="1">
        <v>0</v>
      </c>
      <c r="AF122" s="1">
        <v>0</v>
      </c>
      <c r="AG122" s="1">
        <v>0</v>
      </c>
      <c r="AH122" s="1">
        <v>0</v>
      </c>
      <c r="AI122" s="1">
        <v>86</v>
      </c>
      <c r="AJ122" s="1">
        <v>14</v>
      </c>
      <c r="AK122" s="1">
        <v>0</v>
      </c>
      <c r="AL122" s="1">
        <v>181</v>
      </c>
      <c r="AM122" s="1">
        <v>367</v>
      </c>
      <c r="AN122" s="1">
        <v>67</v>
      </c>
      <c r="AO122" s="314">
        <v>0.3</v>
      </c>
      <c r="AP122" s="329">
        <v>59.21</v>
      </c>
      <c r="AQ122" s="329">
        <v>84.58</v>
      </c>
      <c r="AR122" s="313">
        <v>-25.374999899999999</v>
      </c>
      <c r="AS122" s="116" t="s">
        <v>51</v>
      </c>
      <c r="AT122" s="116" t="s">
        <v>51</v>
      </c>
      <c r="AU122" s="116">
        <v>548</v>
      </c>
      <c r="AV122" s="116">
        <v>342</v>
      </c>
      <c r="AW122" s="313">
        <v>59.21</v>
      </c>
      <c r="AX122" s="313">
        <v>0</v>
      </c>
      <c r="AY122" s="329" t="s">
        <v>49</v>
      </c>
      <c r="AZ122" s="1">
        <v>25</v>
      </c>
      <c r="BA122" s="1" t="s">
        <v>51</v>
      </c>
      <c r="BB122" s="1" t="s">
        <v>51</v>
      </c>
      <c r="BC122" s="218" t="s">
        <v>975</v>
      </c>
      <c r="BD122" s="218" t="s">
        <v>74</v>
      </c>
      <c r="BE122" s="1" t="s">
        <v>51</v>
      </c>
      <c r="BF122" s="1" t="s">
        <v>51</v>
      </c>
    </row>
    <row r="123" spans="2:58" ht="90">
      <c r="B123" s="311">
        <v>42155</v>
      </c>
      <c r="C123" s="116" t="s">
        <v>826</v>
      </c>
      <c r="D123" s="116" t="s">
        <v>837</v>
      </c>
      <c r="E123" s="116" t="s">
        <v>905</v>
      </c>
      <c r="F123" s="116">
        <v>8564179</v>
      </c>
      <c r="G123" s="331">
        <v>15352610</v>
      </c>
      <c r="H123" s="116">
        <v>1</v>
      </c>
      <c r="I123" s="116" t="s">
        <v>131</v>
      </c>
      <c r="J123" s="116" t="s">
        <v>842</v>
      </c>
      <c r="K123" s="311">
        <v>41487</v>
      </c>
      <c r="L123" s="311">
        <v>41306</v>
      </c>
      <c r="M123" s="116" t="s">
        <v>839</v>
      </c>
      <c r="N123" s="329">
        <v>136208</v>
      </c>
      <c r="O123" s="329">
        <v>120462.73</v>
      </c>
      <c r="P123" s="329">
        <v>115000</v>
      </c>
      <c r="Q123" s="311">
        <v>42064</v>
      </c>
      <c r="R123" s="329"/>
      <c r="S123" s="116">
        <v>300</v>
      </c>
      <c r="T123" s="311"/>
      <c r="U123" s="311">
        <v>41607</v>
      </c>
      <c r="V123" s="1">
        <v>548</v>
      </c>
      <c r="W123" s="1">
        <v>80</v>
      </c>
      <c r="X123" s="1">
        <v>0</v>
      </c>
      <c r="Y123" s="1">
        <v>0</v>
      </c>
      <c r="Z123" s="1">
        <v>0</v>
      </c>
      <c r="AA123" s="1">
        <v>0</v>
      </c>
      <c r="AB123" s="1">
        <v>0</v>
      </c>
      <c r="AC123" s="1">
        <v>0</v>
      </c>
      <c r="AD123" s="1">
        <v>0</v>
      </c>
      <c r="AE123" s="1">
        <v>0</v>
      </c>
      <c r="AF123" s="1">
        <v>0</v>
      </c>
      <c r="AG123" s="1">
        <v>0</v>
      </c>
      <c r="AH123" s="1">
        <v>0</v>
      </c>
      <c r="AI123" s="1">
        <v>0</v>
      </c>
      <c r="AJ123" s="1">
        <v>14</v>
      </c>
      <c r="AK123" s="1">
        <v>0</v>
      </c>
      <c r="AL123" s="1">
        <v>94</v>
      </c>
      <c r="AM123" s="1">
        <v>454</v>
      </c>
      <c r="AN123" s="1">
        <v>154</v>
      </c>
      <c r="AO123" s="314">
        <v>0.3</v>
      </c>
      <c r="AP123" s="329">
        <v>59.21</v>
      </c>
      <c r="AQ123" s="329">
        <v>84.58</v>
      </c>
      <c r="AR123" s="313">
        <v>-25.374999899999999</v>
      </c>
      <c r="AS123" s="116" t="s">
        <v>51</v>
      </c>
      <c r="AT123" s="116" t="s">
        <v>51</v>
      </c>
      <c r="AU123" s="116">
        <v>548</v>
      </c>
      <c r="AV123" s="116">
        <v>167</v>
      </c>
      <c r="AW123" s="313">
        <v>84.58</v>
      </c>
      <c r="AX123" s="313">
        <v>-25.37</v>
      </c>
      <c r="AY123" s="329" t="s">
        <v>51</v>
      </c>
      <c r="AZ123" s="1">
        <v>287</v>
      </c>
      <c r="BA123" s="1" t="s">
        <v>51</v>
      </c>
      <c r="BB123" s="1" t="s">
        <v>51</v>
      </c>
      <c r="BC123" s="218" t="s">
        <v>1010</v>
      </c>
      <c r="BD123" s="218" t="s">
        <v>74</v>
      </c>
      <c r="BE123" s="1" t="s">
        <v>51</v>
      </c>
      <c r="BF123" s="1" t="s">
        <v>51</v>
      </c>
    </row>
    <row r="124" spans="2:58" ht="75">
      <c r="B124" s="311">
        <v>42155</v>
      </c>
      <c r="C124" s="116" t="s">
        <v>825</v>
      </c>
      <c r="D124" s="116" t="s">
        <v>837</v>
      </c>
      <c r="E124" s="116" t="s">
        <v>872</v>
      </c>
      <c r="F124" s="116">
        <v>8574750</v>
      </c>
      <c r="G124" s="331">
        <v>15221732</v>
      </c>
      <c r="H124" s="116">
        <v>1</v>
      </c>
      <c r="I124" s="116" t="s">
        <v>107</v>
      </c>
      <c r="J124" s="116" t="s">
        <v>842</v>
      </c>
      <c r="K124" s="311">
        <v>41487</v>
      </c>
      <c r="L124" s="311">
        <v>39783</v>
      </c>
      <c r="M124" s="116" t="s">
        <v>839</v>
      </c>
      <c r="N124" s="329">
        <v>546000</v>
      </c>
      <c r="O124" s="329">
        <v>546000</v>
      </c>
      <c r="P124" s="329">
        <v>600000</v>
      </c>
      <c r="Q124" s="311">
        <v>42151</v>
      </c>
      <c r="R124" s="329"/>
      <c r="S124" s="116">
        <v>450</v>
      </c>
      <c r="T124" s="311"/>
      <c r="U124" s="311">
        <v>41607</v>
      </c>
      <c r="V124" s="1">
        <v>548</v>
      </c>
      <c r="W124" s="1">
        <v>0</v>
      </c>
      <c r="X124" s="1">
        <v>0</v>
      </c>
      <c r="Y124" s="1">
        <v>0</v>
      </c>
      <c r="Z124" s="1">
        <v>0</v>
      </c>
      <c r="AA124" s="1">
        <v>0</v>
      </c>
      <c r="AB124" s="1">
        <v>0</v>
      </c>
      <c r="AC124" s="1">
        <v>1</v>
      </c>
      <c r="AD124" s="1">
        <v>0</v>
      </c>
      <c r="AE124" s="1">
        <v>0</v>
      </c>
      <c r="AF124" s="1">
        <v>0</v>
      </c>
      <c r="AG124" s="1">
        <v>0</v>
      </c>
      <c r="AH124" s="1">
        <v>0</v>
      </c>
      <c r="AI124" s="1">
        <v>72</v>
      </c>
      <c r="AJ124" s="1">
        <v>19</v>
      </c>
      <c r="AK124" s="1">
        <v>0</v>
      </c>
      <c r="AL124" s="1">
        <v>92</v>
      </c>
      <c r="AM124" s="1">
        <v>456</v>
      </c>
      <c r="AN124" s="1">
        <v>6</v>
      </c>
      <c r="AO124" s="314">
        <v>0.3</v>
      </c>
      <c r="AP124" s="329">
        <v>59.21</v>
      </c>
      <c r="AQ124" s="329">
        <v>84.58</v>
      </c>
      <c r="AR124" s="313">
        <v>-25.374999899999999</v>
      </c>
      <c r="AS124" s="116" t="s">
        <v>51</v>
      </c>
      <c r="AT124" s="116" t="s">
        <v>51</v>
      </c>
      <c r="AU124" s="116">
        <v>548</v>
      </c>
      <c r="AV124" s="116">
        <v>276</v>
      </c>
      <c r="AW124" s="313">
        <v>84.58</v>
      </c>
      <c r="AX124" s="313">
        <v>-25.37</v>
      </c>
      <c r="AY124" s="329" t="s">
        <v>51</v>
      </c>
      <c r="AZ124" s="1">
        <v>180</v>
      </c>
      <c r="BA124" s="1" t="s">
        <v>51</v>
      </c>
      <c r="BB124" s="1" t="s">
        <v>51</v>
      </c>
      <c r="BC124" s="330" t="s">
        <v>1184</v>
      </c>
      <c r="BD124" s="330" t="s">
        <v>1185</v>
      </c>
      <c r="BE124" s="332" t="s">
        <v>51</v>
      </c>
      <c r="BF124" s="332" t="s">
        <v>51</v>
      </c>
    </row>
    <row r="125" spans="2:58" ht="105">
      <c r="B125" s="311">
        <v>42155</v>
      </c>
      <c r="C125" s="116" t="s">
        <v>826</v>
      </c>
      <c r="D125" s="116" t="s">
        <v>837</v>
      </c>
      <c r="E125" s="116" t="s">
        <v>886</v>
      </c>
      <c r="F125" s="116">
        <v>8551974</v>
      </c>
      <c r="G125" s="331">
        <v>15092455</v>
      </c>
      <c r="H125" s="116">
        <v>1</v>
      </c>
      <c r="I125" s="116" t="s">
        <v>120</v>
      </c>
      <c r="J125" s="116" t="s">
        <v>842</v>
      </c>
      <c r="K125" s="311">
        <v>41426</v>
      </c>
      <c r="L125" s="311">
        <v>40299</v>
      </c>
      <c r="M125" s="116" t="s">
        <v>839</v>
      </c>
      <c r="N125" s="329">
        <v>216750</v>
      </c>
      <c r="O125" s="329">
        <v>246229.42</v>
      </c>
      <c r="P125" s="329">
        <v>215000</v>
      </c>
      <c r="Q125" s="311">
        <v>42061</v>
      </c>
      <c r="R125" s="329"/>
      <c r="S125" s="116">
        <v>390</v>
      </c>
      <c r="T125" s="311"/>
      <c r="U125" s="311">
        <v>41546</v>
      </c>
      <c r="V125" s="1">
        <v>609</v>
      </c>
      <c r="W125" s="1">
        <v>80</v>
      </c>
      <c r="X125" s="1">
        <v>0</v>
      </c>
      <c r="Y125" s="1">
        <v>0</v>
      </c>
      <c r="Z125" s="1">
        <v>0</v>
      </c>
      <c r="AA125" s="1">
        <v>0</v>
      </c>
      <c r="AB125" s="1">
        <v>0</v>
      </c>
      <c r="AC125" s="1">
        <v>0</v>
      </c>
      <c r="AD125" s="1">
        <v>0</v>
      </c>
      <c r="AE125" s="1">
        <v>0</v>
      </c>
      <c r="AF125" s="1">
        <v>0</v>
      </c>
      <c r="AG125" s="1">
        <v>0</v>
      </c>
      <c r="AH125" s="1">
        <v>39</v>
      </c>
      <c r="AI125" s="1">
        <v>0</v>
      </c>
      <c r="AJ125" s="1">
        <v>14</v>
      </c>
      <c r="AK125" s="1">
        <v>0</v>
      </c>
      <c r="AL125" s="1">
        <v>133</v>
      </c>
      <c r="AM125" s="1">
        <v>476</v>
      </c>
      <c r="AN125" s="1">
        <v>86</v>
      </c>
      <c r="AO125" s="314">
        <v>0.3</v>
      </c>
      <c r="AP125" s="329">
        <v>59.21</v>
      </c>
      <c r="AQ125" s="329">
        <v>84.58</v>
      </c>
      <c r="AR125" s="313">
        <v>-25.374999899999999</v>
      </c>
      <c r="AS125" s="116" t="s">
        <v>51</v>
      </c>
      <c r="AT125" s="116" t="s">
        <v>51</v>
      </c>
      <c r="AU125" s="116">
        <v>609</v>
      </c>
      <c r="AV125" s="116">
        <v>450</v>
      </c>
      <c r="AW125" s="313">
        <v>59.21</v>
      </c>
      <c r="AX125" s="313">
        <v>0</v>
      </c>
      <c r="AY125" s="329" t="s">
        <v>49</v>
      </c>
      <c r="AZ125" s="1">
        <v>26</v>
      </c>
      <c r="BA125" s="1" t="s">
        <v>51</v>
      </c>
      <c r="BB125" s="1" t="s">
        <v>51</v>
      </c>
      <c r="BC125" s="218" t="s">
        <v>975</v>
      </c>
      <c r="BD125" s="218" t="s">
        <v>74</v>
      </c>
      <c r="BE125" s="1" t="s">
        <v>51</v>
      </c>
      <c r="BF125" s="1" t="s">
        <v>51</v>
      </c>
    </row>
    <row r="126" spans="2:58" ht="30">
      <c r="B126" s="311">
        <v>42155</v>
      </c>
      <c r="C126" s="116" t="s">
        <v>826</v>
      </c>
      <c r="D126" s="116" t="s">
        <v>837</v>
      </c>
      <c r="E126" s="116" t="s">
        <v>906</v>
      </c>
      <c r="F126" s="116">
        <v>8549343</v>
      </c>
      <c r="G126" s="331">
        <v>14888705</v>
      </c>
      <c r="H126" s="116">
        <v>1</v>
      </c>
      <c r="I126" s="116" t="s">
        <v>108</v>
      </c>
      <c r="J126" s="116" t="s">
        <v>842</v>
      </c>
      <c r="K126" s="311">
        <v>41426</v>
      </c>
      <c r="L126" s="311">
        <v>39114</v>
      </c>
      <c r="M126" s="116" t="s">
        <v>839</v>
      </c>
      <c r="N126" s="329">
        <v>212000</v>
      </c>
      <c r="O126" s="329">
        <v>209428.84</v>
      </c>
      <c r="P126" s="329">
        <v>330000</v>
      </c>
      <c r="Q126" s="311">
        <v>42138</v>
      </c>
      <c r="R126" s="329"/>
      <c r="S126" s="116">
        <v>390</v>
      </c>
      <c r="T126" s="311"/>
      <c r="U126" s="311">
        <v>41546</v>
      </c>
      <c r="V126" s="1">
        <v>609</v>
      </c>
      <c r="W126" s="1">
        <v>0</v>
      </c>
      <c r="X126" s="1">
        <v>0</v>
      </c>
      <c r="Y126" s="1">
        <v>0</v>
      </c>
      <c r="Z126" s="1">
        <v>65</v>
      </c>
      <c r="AA126" s="1">
        <v>0</v>
      </c>
      <c r="AB126" s="1">
        <v>0</v>
      </c>
      <c r="AC126" s="1">
        <v>90</v>
      </c>
      <c r="AD126" s="1">
        <v>0</v>
      </c>
      <c r="AE126" s="1">
        <v>0</v>
      </c>
      <c r="AF126" s="1">
        <v>0</v>
      </c>
      <c r="AG126" s="1">
        <v>0</v>
      </c>
      <c r="AH126" s="1">
        <v>0</v>
      </c>
      <c r="AI126" s="1">
        <v>0</v>
      </c>
      <c r="AJ126" s="1">
        <v>0</v>
      </c>
      <c r="AK126" s="1">
        <v>0</v>
      </c>
      <c r="AL126" s="1">
        <v>155</v>
      </c>
      <c r="AM126" s="1">
        <v>454</v>
      </c>
      <c r="AN126" s="1">
        <v>64</v>
      </c>
      <c r="AO126" s="314">
        <v>0.3</v>
      </c>
      <c r="AP126" s="329">
        <v>59.21</v>
      </c>
      <c r="AQ126" s="329">
        <v>84.58</v>
      </c>
      <c r="AR126" s="313">
        <v>-25.374999899999999</v>
      </c>
      <c r="AS126" s="116" t="s">
        <v>51</v>
      </c>
      <c r="AT126" s="116" t="s">
        <v>51</v>
      </c>
      <c r="AU126" s="116">
        <v>609</v>
      </c>
      <c r="AV126" s="116">
        <v>339</v>
      </c>
      <c r="AW126" s="313">
        <v>84.58</v>
      </c>
      <c r="AX126" s="313">
        <v>-25.37</v>
      </c>
      <c r="AY126" s="329" t="s">
        <v>51</v>
      </c>
      <c r="AZ126" s="1">
        <v>115</v>
      </c>
      <c r="BA126" s="1" t="s">
        <v>51</v>
      </c>
      <c r="BB126" s="1" t="s">
        <v>51</v>
      </c>
      <c r="BC126" s="218" t="s">
        <v>1186</v>
      </c>
      <c r="BD126" s="218" t="s">
        <v>74</v>
      </c>
      <c r="BE126" s="1" t="s">
        <v>51</v>
      </c>
      <c r="BF126" s="1" t="s">
        <v>51</v>
      </c>
    </row>
    <row r="127" spans="2:58" ht="105">
      <c r="B127" s="311">
        <v>42155</v>
      </c>
      <c r="C127" s="116" t="s">
        <v>826</v>
      </c>
      <c r="D127" s="116" t="s">
        <v>837</v>
      </c>
      <c r="E127" s="116" t="s">
        <v>880</v>
      </c>
      <c r="F127" s="116">
        <v>8547986</v>
      </c>
      <c r="G127" s="331">
        <v>14955934</v>
      </c>
      <c r="H127" s="116">
        <v>1</v>
      </c>
      <c r="I127" s="116" t="s">
        <v>108</v>
      </c>
      <c r="J127" s="116" t="s">
        <v>842</v>
      </c>
      <c r="K127" s="311">
        <v>41426</v>
      </c>
      <c r="L127" s="311">
        <v>40360</v>
      </c>
      <c r="M127" s="116" t="s">
        <v>839</v>
      </c>
      <c r="N127" s="329">
        <v>98400</v>
      </c>
      <c r="O127" s="329">
        <v>93737.23</v>
      </c>
      <c r="P127" s="329">
        <v>125000</v>
      </c>
      <c r="Q127" s="311">
        <v>42153</v>
      </c>
      <c r="R127" s="329"/>
      <c r="S127" s="116">
        <v>390</v>
      </c>
      <c r="T127" s="311"/>
      <c r="U127" s="311">
        <v>41546</v>
      </c>
      <c r="V127" s="1">
        <v>609</v>
      </c>
      <c r="W127" s="1">
        <v>80</v>
      </c>
      <c r="X127" s="1">
        <v>0</v>
      </c>
      <c r="Y127" s="1">
        <v>0</v>
      </c>
      <c r="Z127" s="1">
        <v>0</v>
      </c>
      <c r="AA127" s="1">
        <v>0</v>
      </c>
      <c r="AB127" s="1">
        <v>0</v>
      </c>
      <c r="AC127" s="1">
        <v>0</v>
      </c>
      <c r="AD127" s="1">
        <v>0</v>
      </c>
      <c r="AE127" s="1">
        <v>0</v>
      </c>
      <c r="AF127" s="1">
        <v>0</v>
      </c>
      <c r="AG127" s="1">
        <v>0</v>
      </c>
      <c r="AH127" s="1">
        <v>44</v>
      </c>
      <c r="AI127" s="1">
        <v>18</v>
      </c>
      <c r="AJ127" s="1">
        <v>14</v>
      </c>
      <c r="AK127" s="1">
        <v>0</v>
      </c>
      <c r="AL127" s="1">
        <v>156</v>
      </c>
      <c r="AM127" s="1">
        <v>453</v>
      </c>
      <c r="AN127" s="1">
        <v>63</v>
      </c>
      <c r="AO127" s="314">
        <v>0.3</v>
      </c>
      <c r="AP127" s="329">
        <v>59.21</v>
      </c>
      <c r="AQ127" s="329">
        <v>84.58</v>
      </c>
      <c r="AR127" s="313">
        <v>-25.374999899999999</v>
      </c>
      <c r="AS127" s="116" t="s">
        <v>51</v>
      </c>
      <c r="AT127" s="116" t="s">
        <v>51</v>
      </c>
      <c r="AU127" s="116">
        <v>609</v>
      </c>
      <c r="AV127" s="116">
        <v>405</v>
      </c>
      <c r="AW127" s="313">
        <v>59.21</v>
      </c>
      <c r="AX127" s="313">
        <v>0</v>
      </c>
      <c r="AY127" s="329" t="s">
        <v>49</v>
      </c>
      <c r="AZ127" s="1">
        <v>48</v>
      </c>
      <c r="BA127" s="1" t="s">
        <v>51</v>
      </c>
      <c r="BB127" s="1" t="s">
        <v>51</v>
      </c>
      <c r="BC127" s="218" t="s">
        <v>975</v>
      </c>
      <c r="BD127" s="218" t="s">
        <v>74</v>
      </c>
      <c r="BE127" s="1" t="s">
        <v>51</v>
      </c>
      <c r="BF127" s="1" t="s">
        <v>51</v>
      </c>
    </row>
    <row r="128" spans="2:58" ht="75">
      <c r="B128" s="311">
        <v>42155</v>
      </c>
      <c r="C128" s="116" t="s">
        <v>823</v>
      </c>
      <c r="D128" s="116" t="s">
        <v>837</v>
      </c>
      <c r="E128" s="116" t="s">
        <v>924</v>
      </c>
      <c r="F128" s="116">
        <v>8523873</v>
      </c>
      <c r="G128" s="331">
        <v>15182884</v>
      </c>
      <c r="H128" s="116">
        <v>1</v>
      </c>
      <c r="I128" s="116" t="s">
        <v>108</v>
      </c>
      <c r="J128" s="116" t="s">
        <v>842</v>
      </c>
      <c r="K128" s="311">
        <v>41487</v>
      </c>
      <c r="L128" s="311">
        <v>41122</v>
      </c>
      <c r="M128" s="116" t="s">
        <v>839</v>
      </c>
      <c r="N128" s="329">
        <v>104200</v>
      </c>
      <c r="O128" s="329">
        <v>96300.67</v>
      </c>
      <c r="P128" s="329">
        <v>124500</v>
      </c>
      <c r="Q128" s="311">
        <v>42102</v>
      </c>
      <c r="R128" s="329"/>
      <c r="S128" s="116">
        <v>390</v>
      </c>
      <c r="T128" s="311"/>
      <c r="U128" s="311">
        <v>41607</v>
      </c>
      <c r="V128" s="1">
        <v>548</v>
      </c>
      <c r="W128" s="1">
        <v>0</v>
      </c>
      <c r="X128" s="1">
        <v>0</v>
      </c>
      <c r="Y128" s="1">
        <v>0</v>
      </c>
      <c r="Z128" s="1">
        <v>0</v>
      </c>
      <c r="AA128" s="1">
        <v>120</v>
      </c>
      <c r="AB128" s="1">
        <v>0</v>
      </c>
      <c r="AC128" s="1">
        <v>0</v>
      </c>
      <c r="AD128" s="1">
        <v>0</v>
      </c>
      <c r="AE128" s="1">
        <v>0</v>
      </c>
      <c r="AF128" s="1">
        <v>0</v>
      </c>
      <c r="AG128" s="1">
        <v>0</v>
      </c>
      <c r="AH128" s="1">
        <v>0</v>
      </c>
      <c r="AI128" s="1">
        <v>0</v>
      </c>
      <c r="AJ128" s="1">
        <v>14</v>
      </c>
      <c r="AK128" s="1">
        <v>0</v>
      </c>
      <c r="AL128" s="1">
        <v>134</v>
      </c>
      <c r="AM128" s="1">
        <v>414</v>
      </c>
      <c r="AN128" s="1">
        <v>24</v>
      </c>
      <c r="AO128" s="314">
        <v>0.3</v>
      </c>
      <c r="AP128" s="329">
        <v>59.21</v>
      </c>
      <c r="AQ128" s="329">
        <v>84.58</v>
      </c>
      <c r="AR128" s="313">
        <v>-25.374999899999999</v>
      </c>
      <c r="AS128" s="116" t="s">
        <v>51</v>
      </c>
      <c r="AT128" s="116" t="s">
        <v>51</v>
      </c>
      <c r="AU128" s="116">
        <v>548</v>
      </c>
      <c r="AV128" s="116">
        <v>126</v>
      </c>
      <c r="AW128" s="313">
        <v>84.58</v>
      </c>
      <c r="AX128" s="313">
        <v>-25.37</v>
      </c>
      <c r="AY128" s="329" t="s">
        <v>51</v>
      </c>
      <c r="AZ128" s="1">
        <v>288</v>
      </c>
      <c r="BA128" s="1" t="s">
        <v>51</v>
      </c>
      <c r="BB128" s="1" t="s">
        <v>51</v>
      </c>
      <c r="BC128" s="330" t="s">
        <v>1187</v>
      </c>
      <c r="BD128" s="330" t="s">
        <v>960</v>
      </c>
      <c r="BE128" s="332" t="s">
        <v>51</v>
      </c>
      <c r="BF128" s="332" t="s">
        <v>51</v>
      </c>
    </row>
    <row r="129" spans="2:58" ht="90">
      <c r="B129" s="311">
        <v>42155</v>
      </c>
      <c r="C129" s="116" t="s">
        <v>826</v>
      </c>
      <c r="D129" s="116" t="s">
        <v>837</v>
      </c>
      <c r="E129" s="116" t="s">
        <v>890</v>
      </c>
      <c r="F129" s="116">
        <v>8561122</v>
      </c>
      <c r="G129" s="331">
        <v>14954325</v>
      </c>
      <c r="H129" s="116">
        <v>1</v>
      </c>
      <c r="I129" s="116" t="s">
        <v>125</v>
      </c>
      <c r="J129" s="116" t="s">
        <v>842</v>
      </c>
      <c r="K129" s="311">
        <v>41426</v>
      </c>
      <c r="L129" s="311">
        <v>40756</v>
      </c>
      <c r="M129" s="116" t="s">
        <v>839</v>
      </c>
      <c r="N129" s="329">
        <v>50000</v>
      </c>
      <c r="O129" s="329">
        <v>47716.15</v>
      </c>
      <c r="P129" s="329">
        <v>33000</v>
      </c>
      <c r="Q129" s="311">
        <v>42136</v>
      </c>
      <c r="R129" s="329"/>
      <c r="S129" s="116">
        <v>300</v>
      </c>
      <c r="T129" s="311"/>
      <c r="U129" s="311">
        <v>41546</v>
      </c>
      <c r="V129" s="1">
        <v>609</v>
      </c>
      <c r="W129" s="1">
        <v>0</v>
      </c>
      <c r="X129" s="1">
        <v>0</v>
      </c>
      <c r="Y129" s="1">
        <v>0</v>
      </c>
      <c r="Z129" s="1">
        <v>125</v>
      </c>
      <c r="AA129" s="1">
        <v>0</v>
      </c>
      <c r="AB129" s="1">
        <v>0</v>
      </c>
      <c r="AC129" s="1">
        <v>0</v>
      </c>
      <c r="AD129" s="1">
        <v>0</v>
      </c>
      <c r="AE129" s="1">
        <v>0</v>
      </c>
      <c r="AF129" s="1">
        <v>0</v>
      </c>
      <c r="AG129" s="1">
        <v>0</v>
      </c>
      <c r="AH129" s="1">
        <v>45</v>
      </c>
      <c r="AI129" s="1">
        <v>0</v>
      </c>
      <c r="AJ129" s="1">
        <v>14</v>
      </c>
      <c r="AK129" s="1">
        <v>0</v>
      </c>
      <c r="AL129" s="1">
        <v>184</v>
      </c>
      <c r="AM129" s="1">
        <v>425</v>
      </c>
      <c r="AN129" s="1">
        <v>125</v>
      </c>
      <c r="AO129" s="314">
        <v>0.3</v>
      </c>
      <c r="AP129" s="329">
        <v>59.21</v>
      </c>
      <c r="AQ129" s="329">
        <v>84.58</v>
      </c>
      <c r="AR129" s="313">
        <v>-25.374999899999999</v>
      </c>
      <c r="AS129" s="116" t="s">
        <v>51</v>
      </c>
      <c r="AT129" s="116" t="s">
        <v>51</v>
      </c>
      <c r="AU129" s="116">
        <v>609</v>
      </c>
      <c r="AV129" s="116">
        <v>122</v>
      </c>
      <c r="AW129" s="313">
        <v>84.58</v>
      </c>
      <c r="AX129" s="313">
        <v>-25.37</v>
      </c>
      <c r="AY129" s="329" t="s">
        <v>51</v>
      </c>
      <c r="AZ129" s="1">
        <v>303</v>
      </c>
      <c r="BA129" s="1" t="s">
        <v>51</v>
      </c>
      <c r="BB129" s="1" t="s">
        <v>51</v>
      </c>
      <c r="BC129" s="218" t="s">
        <v>1188</v>
      </c>
      <c r="BD129" s="218" t="s">
        <v>74</v>
      </c>
      <c r="BE129" s="1" t="s">
        <v>51</v>
      </c>
      <c r="BF129" s="1" t="s">
        <v>51</v>
      </c>
    </row>
    <row r="130" spans="2:58" ht="90">
      <c r="B130" s="311">
        <v>42155</v>
      </c>
      <c r="C130" s="116" t="s">
        <v>826</v>
      </c>
      <c r="D130" s="116" t="s">
        <v>837</v>
      </c>
      <c r="E130" s="116" t="s">
        <v>870</v>
      </c>
      <c r="F130" s="116">
        <v>8543810</v>
      </c>
      <c r="G130" s="331">
        <v>14973812</v>
      </c>
      <c r="H130" s="116">
        <v>1</v>
      </c>
      <c r="I130" s="116" t="s">
        <v>104</v>
      </c>
      <c r="J130" s="116" t="s">
        <v>842</v>
      </c>
      <c r="K130" s="311">
        <v>41426</v>
      </c>
      <c r="L130" s="311">
        <v>41579</v>
      </c>
      <c r="M130" s="116" t="s">
        <v>839</v>
      </c>
      <c r="N130" s="329">
        <v>130400</v>
      </c>
      <c r="O130" s="329">
        <v>122658.61</v>
      </c>
      <c r="P130" s="329">
        <v>130000</v>
      </c>
      <c r="Q130" s="311">
        <v>42137</v>
      </c>
      <c r="R130" s="329"/>
      <c r="S130" s="116">
        <v>330</v>
      </c>
      <c r="T130" s="311"/>
      <c r="U130" s="311">
        <v>41579</v>
      </c>
      <c r="V130" s="1">
        <v>576</v>
      </c>
      <c r="W130" s="1">
        <v>0</v>
      </c>
      <c r="X130" s="1">
        <v>0</v>
      </c>
      <c r="Y130" s="1">
        <v>0</v>
      </c>
      <c r="Z130" s="1">
        <v>125</v>
      </c>
      <c r="AA130" s="1">
        <v>0</v>
      </c>
      <c r="AB130" s="1">
        <v>0</v>
      </c>
      <c r="AC130" s="1">
        <v>0</v>
      </c>
      <c r="AD130" s="1">
        <v>0</v>
      </c>
      <c r="AE130" s="1">
        <v>0</v>
      </c>
      <c r="AF130" s="1">
        <v>0</v>
      </c>
      <c r="AG130" s="1">
        <v>0</v>
      </c>
      <c r="AH130" s="1">
        <v>81</v>
      </c>
      <c r="AI130" s="1">
        <v>15</v>
      </c>
      <c r="AJ130" s="1">
        <v>14</v>
      </c>
      <c r="AK130" s="1">
        <v>0</v>
      </c>
      <c r="AL130" s="1">
        <v>235</v>
      </c>
      <c r="AM130" s="1">
        <v>341</v>
      </c>
      <c r="AN130" s="1">
        <v>11</v>
      </c>
      <c r="AO130" s="314">
        <v>0.3</v>
      </c>
      <c r="AP130" s="329">
        <v>59.21</v>
      </c>
      <c r="AQ130" s="329">
        <v>84.58</v>
      </c>
      <c r="AR130" s="313">
        <v>-25.374999899999999</v>
      </c>
      <c r="AS130" s="116" t="s">
        <v>51</v>
      </c>
      <c r="AT130" s="116" t="s">
        <v>51</v>
      </c>
      <c r="AU130" s="116">
        <v>576</v>
      </c>
      <c r="AV130" s="116">
        <v>173</v>
      </c>
      <c r="AW130" s="313">
        <v>84.58</v>
      </c>
      <c r="AX130" s="313">
        <v>-25.37</v>
      </c>
      <c r="AY130" s="329" t="s">
        <v>51</v>
      </c>
      <c r="AZ130" s="1">
        <v>168</v>
      </c>
      <c r="BA130" s="1" t="s">
        <v>51</v>
      </c>
      <c r="BB130" s="1" t="s">
        <v>51</v>
      </c>
      <c r="BC130" s="330" t="s">
        <v>1189</v>
      </c>
      <c r="BD130" s="330" t="s">
        <v>1190</v>
      </c>
      <c r="BE130" s="332" t="s">
        <v>51</v>
      </c>
      <c r="BF130" s="332" t="s">
        <v>51</v>
      </c>
    </row>
    <row r="131" spans="2:58" ht="75">
      <c r="B131" s="311">
        <v>42155</v>
      </c>
      <c r="C131" s="116" t="s">
        <v>826</v>
      </c>
      <c r="D131" s="116" t="s">
        <v>837</v>
      </c>
      <c r="E131" s="116" t="s">
        <v>844</v>
      </c>
      <c r="F131" s="116">
        <v>8568181</v>
      </c>
      <c r="G131" s="331">
        <v>15075666</v>
      </c>
      <c r="H131" s="116">
        <v>1</v>
      </c>
      <c r="I131" s="116" t="s">
        <v>125</v>
      </c>
      <c r="J131" s="116" t="s">
        <v>842</v>
      </c>
      <c r="K131" s="311">
        <v>41426</v>
      </c>
      <c r="L131" s="311">
        <v>41000</v>
      </c>
      <c r="M131" s="116" t="s">
        <v>839</v>
      </c>
      <c r="N131" s="329">
        <v>57375</v>
      </c>
      <c r="O131" s="329">
        <v>54947.74</v>
      </c>
      <c r="P131" s="329">
        <v>35000</v>
      </c>
      <c r="Q131" s="311">
        <v>41786</v>
      </c>
      <c r="R131" s="329"/>
      <c r="S131" s="116">
        <v>300</v>
      </c>
      <c r="T131" s="311"/>
      <c r="U131" s="311">
        <v>41546</v>
      </c>
      <c r="V131" s="1">
        <v>609</v>
      </c>
      <c r="W131" s="1">
        <v>0</v>
      </c>
      <c r="X131" s="1">
        <v>0</v>
      </c>
      <c r="Y131" s="1">
        <v>0</v>
      </c>
      <c r="Z131" s="1">
        <v>125</v>
      </c>
      <c r="AA131" s="1">
        <v>0</v>
      </c>
      <c r="AB131" s="1">
        <v>0</v>
      </c>
      <c r="AC131" s="1">
        <v>0</v>
      </c>
      <c r="AD131" s="1">
        <v>0</v>
      </c>
      <c r="AE131" s="1">
        <v>0</v>
      </c>
      <c r="AF131" s="1">
        <v>0</v>
      </c>
      <c r="AG131" s="1">
        <v>0</v>
      </c>
      <c r="AH131" s="1">
        <v>94</v>
      </c>
      <c r="AI131" s="1">
        <v>12</v>
      </c>
      <c r="AJ131" s="1">
        <v>68</v>
      </c>
      <c r="AK131" s="1">
        <v>0</v>
      </c>
      <c r="AL131" s="1">
        <v>299</v>
      </c>
      <c r="AM131" s="1">
        <v>310</v>
      </c>
      <c r="AN131" s="1">
        <v>10</v>
      </c>
      <c r="AO131" s="314">
        <v>0.3</v>
      </c>
      <c r="AP131" s="329">
        <v>59.21</v>
      </c>
      <c r="AQ131" s="329">
        <v>84.58</v>
      </c>
      <c r="AR131" s="313">
        <v>-25.374999899999999</v>
      </c>
      <c r="AS131" s="116" t="s">
        <v>51</v>
      </c>
      <c r="AT131" s="116" t="s">
        <v>51</v>
      </c>
      <c r="AU131" s="116">
        <v>609</v>
      </c>
      <c r="AV131" s="116">
        <v>272</v>
      </c>
      <c r="AW131" s="313">
        <v>84.58</v>
      </c>
      <c r="AX131" s="313">
        <v>-25.37</v>
      </c>
      <c r="AY131" s="329" t="s">
        <v>51</v>
      </c>
      <c r="AZ131" s="1">
        <v>38</v>
      </c>
      <c r="BA131" s="1" t="s">
        <v>51</v>
      </c>
      <c r="BB131" s="1" t="s">
        <v>51</v>
      </c>
      <c r="BC131" s="218" t="s">
        <v>961</v>
      </c>
      <c r="BD131" s="218" t="s">
        <v>74</v>
      </c>
      <c r="BE131" s="1" t="s">
        <v>51</v>
      </c>
      <c r="BF131" s="1" t="s">
        <v>51</v>
      </c>
    </row>
    <row r="132" spans="2:58" ht="60">
      <c r="B132" s="311">
        <v>42155</v>
      </c>
      <c r="C132" s="116" t="s">
        <v>840</v>
      </c>
      <c r="D132" s="116" t="s">
        <v>837</v>
      </c>
      <c r="E132" s="116" t="s">
        <v>869</v>
      </c>
      <c r="F132" s="116">
        <v>8530647</v>
      </c>
      <c r="G132" s="331">
        <v>14896278</v>
      </c>
      <c r="H132" s="116">
        <v>1</v>
      </c>
      <c r="I132" s="116" t="s">
        <v>132</v>
      </c>
      <c r="J132" s="116" t="s">
        <v>838</v>
      </c>
      <c r="K132" s="311">
        <v>41426</v>
      </c>
      <c r="L132" s="311">
        <v>39722</v>
      </c>
      <c r="M132" s="116" t="s">
        <v>839</v>
      </c>
      <c r="N132" s="329">
        <v>378000</v>
      </c>
      <c r="O132" s="329">
        <v>375104.26</v>
      </c>
      <c r="P132" s="329">
        <v>210000</v>
      </c>
      <c r="Q132" s="311">
        <v>41950</v>
      </c>
      <c r="R132" s="329">
        <v>97750</v>
      </c>
      <c r="S132" s="116">
        <v>440</v>
      </c>
      <c r="T132" s="311">
        <v>41956</v>
      </c>
      <c r="U132" s="311">
        <v>41546</v>
      </c>
      <c r="V132" s="1">
        <v>609</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609</v>
      </c>
      <c r="AN132" s="1">
        <v>169</v>
      </c>
      <c r="AO132" s="314">
        <v>0.3</v>
      </c>
      <c r="AP132" s="329">
        <v>59.21</v>
      </c>
      <c r="AQ132" s="329">
        <v>84.58</v>
      </c>
      <c r="AR132" s="313">
        <v>-25.374999899999999</v>
      </c>
      <c r="AS132" s="116" t="s">
        <v>51</v>
      </c>
      <c r="AT132" s="116" t="s">
        <v>51</v>
      </c>
      <c r="AU132" s="116">
        <v>410</v>
      </c>
      <c r="AV132" s="116">
        <v>410</v>
      </c>
      <c r="AW132" s="313">
        <v>84.58</v>
      </c>
      <c r="AX132" s="313">
        <v>-25.37</v>
      </c>
      <c r="AY132" s="329" t="s">
        <v>51</v>
      </c>
      <c r="AZ132" s="1">
        <v>199</v>
      </c>
      <c r="BA132" s="1" t="s">
        <v>51</v>
      </c>
      <c r="BB132" s="1" t="s">
        <v>51</v>
      </c>
      <c r="BC132" s="330" t="s">
        <v>966</v>
      </c>
      <c r="BD132" s="218" t="s">
        <v>74</v>
      </c>
      <c r="BE132" s="1" t="s">
        <v>51</v>
      </c>
      <c r="BF132" s="1" t="s">
        <v>51</v>
      </c>
    </row>
    <row r="133" spans="2:58" ht="60">
      <c r="B133" s="311">
        <v>42155</v>
      </c>
      <c r="C133" s="116" t="s">
        <v>826</v>
      </c>
      <c r="D133" s="116" t="s">
        <v>837</v>
      </c>
      <c r="E133" s="116" t="s">
        <v>888</v>
      </c>
      <c r="F133" s="116">
        <v>8565650</v>
      </c>
      <c r="G133" s="331">
        <v>15635360</v>
      </c>
      <c r="H133" s="116">
        <v>1</v>
      </c>
      <c r="I133" s="116" t="s">
        <v>132</v>
      </c>
      <c r="J133" s="116" t="s">
        <v>842</v>
      </c>
      <c r="K133" s="311">
        <v>41548</v>
      </c>
      <c r="L133" s="311">
        <v>39814</v>
      </c>
      <c r="M133" s="116" t="s">
        <v>839</v>
      </c>
      <c r="N133" s="329">
        <v>448000</v>
      </c>
      <c r="O133" s="329">
        <v>428610.06</v>
      </c>
      <c r="P133" s="329">
        <v>530000</v>
      </c>
      <c r="Q133" s="311">
        <v>42069</v>
      </c>
      <c r="R133" s="329">
        <v>467500</v>
      </c>
      <c r="S133" s="116">
        <v>440</v>
      </c>
      <c r="T133" s="311">
        <v>42096</v>
      </c>
      <c r="U133" s="311">
        <v>41668</v>
      </c>
      <c r="V133" s="1">
        <v>487</v>
      </c>
      <c r="W133" s="1">
        <v>0</v>
      </c>
      <c r="X133" s="1">
        <v>0</v>
      </c>
      <c r="Y133" s="1">
        <v>0</v>
      </c>
      <c r="Z133" s="1">
        <v>0</v>
      </c>
      <c r="AA133" s="1">
        <v>0</v>
      </c>
      <c r="AB133" s="1">
        <v>0</v>
      </c>
      <c r="AC133" s="1">
        <v>0</v>
      </c>
      <c r="AD133" s="1">
        <v>0</v>
      </c>
      <c r="AE133" s="1">
        <v>0</v>
      </c>
      <c r="AF133" s="1">
        <v>0</v>
      </c>
      <c r="AG133" s="1">
        <v>0</v>
      </c>
      <c r="AH133" s="1">
        <v>0</v>
      </c>
      <c r="AI133" s="1">
        <v>0</v>
      </c>
      <c r="AJ133" s="1">
        <v>0</v>
      </c>
      <c r="AK133" s="1">
        <v>0</v>
      </c>
      <c r="AL133" s="1">
        <v>0</v>
      </c>
      <c r="AM133" s="1">
        <v>487</v>
      </c>
      <c r="AN133" s="1">
        <v>47</v>
      </c>
      <c r="AO133" s="314">
        <v>0.3</v>
      </c>
      <c r="AP133" s="329">
        <v>59.21</v>
      </c>
      <c r="AQ133" s="329">
        <v>84.58</v>
      </c>
      <c r="AR133" s="313">
        <v>-25.374999899999999</v>
      </c>
      <c r="AS133" s="116" t="s">
        <v>51</v>
      </c>
      <c r="AT133" s="116" t="s">
        <v>51</v>
      </c>
      <c r="AU133" s="116">
        <v>428</v>
      </c>
      <c r="AV133" s="116">
        <v>428</v>
      </c>
      <c r="AW133" s="313">
        <v>84.58</v>
      </c>
      <c r="AX133" s="313">
        <v>-25.37</v>
      </c>
      <c r="AY133" s="329" t="s">
        <v>51</v>
      </c>
      <c r="AZ133" s="1">
        <v>59</v>
      </c>
      <c r="BA133" s="1" t="s">
        <v>51</v>
      </c>
      <c r="BB133" s="1" t="s">
        <v>51</v>
      </c>
      <c r="BC133" s="330" t="s">
        <v>966</v>
      </c>
      <c r="BD133" s="218" t="s">
        <v>74</v>
      </c>
      <c r="BE133" s="1" t="s">
        <v>51</v>
      </c>
      <c r="BF133" s="1" t="s">
        <v>51</v>
      </c>
    </row>
    <row r="134" spans="2:58" ht="60">
      <c r="B134" s="311">
        <v>42155</v>
      </c>
      <c r="C134" s="116" t="s">
        <v>840</v>
      </c>
      <c r="D134" s="116" t="s">
        <v>837</v>
      </c>
      <c r="E134" s="116" t="s">
        <v>841</v>
      </c>
      <c r="F134" s="116">
        <v>8533331</v>
      </c>
      <c r="G134" s="331">
        <v>14939987</v>
      </c>
      <c r="H134" s="116">
        <v>1</v>
      </c>
      <c r="I134" s="116" t="s">
        <v>132</v>
      </c>
      <c r="J134" s="116" t="s">
        <v>842</v>
      </c>
      <c r="K134" s="311">
        <v>41426</v>
      </c>
      <c r="L134" s="311">
        <v>40756</v>
      </c>
      <c r="M134" s="116" t="s">
        <v>839</v>
      </c>
      <c r="N134" s="329">
        <v>384000</v>
      </c>
      <c r="O134" s="329">
        <v>441650.7</v>
      </c>
      <c r="P134" s="329">
        <v>415000</v>
      </c>
      <c r="Q134" s="311">
        <v>41992</v>
      </c>
      <c r="R134" s="329"/>
      <c r="S134" s="116">
        <v>440</v>
      </c>
      <c r="T134" s="311"/>
      <c r="U134" s="311">
        <v>41546</v>
      </c>
      <c r="V134" s="1">
        <v>609</v>
      </c>
      <c r="W134" s="1">
        <v>0</v>
      </c>
      <c r="X134" s="1">
        <v>0</v>
      </c>
      <c r="Y134" s="1">
        <v>0</v>
      </c>
      <c r="Z134" s="1">
        <v>0</v>
      </c>
      <c r="AA134" s="1">
        <v>0</v>
      </c>
      <c r="AB134" s="1">
        <v>0</v>
      </c>
      <c r="AC134" s="1">
        <v>4</v>
      </c>
      <c r="AD134" s="1">
        <v>0</v>
      </c>
      <c r="AE134" s="1">
        <v>0</v>
      </c>
      <c r="AF134" s="1">
        <v>0</v>
      </c>
      <c r="AG134" s="1">
        <v>0</v>
      </c>
      <c r="AH134" s="1">
        <v>1</v>
      </c>
      <c r="AI134" s="1">
        <v>0</v>
      </c>
      <c r="AJ134" s="1">
        <v>80</v>
      </c>
      <c r="AK134" s="1">
        <v>0</v>
      </c>
      <c r="AL134" s="1">
        <v>85</v>
      </c>
      <c r="AM134" s="1">
        <v>524</v>
      </c>
      <c r="AN134" s="1">
        <v>84</v>
      </c>
      <c r="AO134" s="314">
        <v>0.3</v>
      </c>
      <c r="AP134" s="329">
        <v>59.21</v>
      </c>
      <c r="AQ134" s="329">
        <v>84.58</v>
      </c>
      <c r="AR134" s="313">
        <v>-25.374999899999999</v>
      </c>
      <c r="AS134" s="116" t="s">
        <v>51</v>
      </c>
      <c r="AT134" s="116" t="s">
        <v>51</v>
      </c>
      <c r="AU134" s="116">
        <v>609</v>
      </c>
      <c r="AV134" s="116">
        <v>255</v>
      </c>
      <c r="AW134" s="313">
        <v>84.58</v>
      </c>
      <c r="AX134" s="313">
        <v>-25.37</v>
      </c>
      <c r="AY134" s="329" t="s">
        <v>51</v>
      </c>
      <c r="AZ134" s="1">
        <v>269</v>
      </c>
      <c r="BA134" s="1" t="s">
        <v>51</v>
      </c>
      <c r="BB134" s="1" t="s">
        <v>51</v>
      </c>
      <c r="BC134" s="330" t="s">
        <v>966</v>
      </c>
      <c r="BD134" s="218" t="s">
        <v>74</v>
      </c>
      <c r="BE134" s="1" t="s">
        <v>51</v>
      </c>
      <c r="BF134" s="1" t="s">
        <v>51</v>
      </c>
    </row>
    <row r="135" spans="2:58" ht="105">
      <c r="B135" s="311">
        <v>42155</v>
      </c>
      <c r="C135" s="116" t="s">
        <v>826</v>
      </c>
      <c r="D135" s="116" t="s">
        <v>837</v>
      </c>
      <c r="E135" s="116" t="s">
        <v>886</v>
      </c>
      <c r="F135" s="116">
        <v>8539956</v>
      </c>
      <c r="G135" s="331">
        <v>15026255</v>
      </c>
      <c r="H135" s="116">
        <v>1</v>
      </c>
      <c r="I135" s="116" t="s">
        <v>131</v>
      </c>
      <c r="J135" s="116" t="s">
        <v>842</v>
      </c>
      <c r="K135" s="311">
        <v>41426</v>
      </c>
      <c r="L135" s="311">
        <v>40148</v>
      </c>
      <c r="M135" s="116" t="s">
        <v>839</v>
      </c>
      <c r="N135" s="329">
        <v>104550</v>
      </c>
      <c r="O135" s="329">
        <v>110319.17</v>
      </c>
      <c r="P135" s="329">
        <v>24000</v>
      </c>
      <c r="Q135" s="311">
        <v>42055</v>
      </c>
      <c r="R135" s="329"/>
      <c r="S135" s="116">
        <v>300</v>
      </c>
      <c r="T135" s="311"/>
      <c r="U135" s="311">
        <v>41546</v>
      </c>
      <c r="V135" s="1">
        <v>609</v>
      </c>
      <c r="W135" s="1">
        <v>112</v>
      </c>
      <c r="X135" s="1">
        <v>0</v>
      </c>
      <c r="Y135" s="1">
        <v>0</v>
      </c>
      <c r="Z135" s="1">
        <v>0</v>
      </c>
      <c r="AA135" s="1">
        <v>0</v>
      </c>
      <c r="AB135" s="1">
        <v>0</v>
      </c>
      <c r="AC135" s="1">
        <v>0</v>
      </c>
      <c r="AD135" s="1">
        <v>0</v>
      </c>
      <c r="AE135" s="1">
        <v>0</v>
      </c>
      <c r="AF135" s="1">
        <v>0</v>
      </c>
      <c r="AG135" s="1">
        <v>0</v>
      </c>
      <c r="AH135" s="1">
        <v>116</v>
      </c>
      <c r="AI135" s="1">
        <v>0</v>
      </c>
      <c r="AJ135" s="1">
        <v>66</v>
      </c>
      <c r="AK135" s="1">
        <v>0</v>
      </c>
      <c r="AL135" s="1">
        <v>294</v>
      </c>
      <c r="AM135" s="1">
        <v>315</v>
      </c>
      <c r="AN135" s="1">
        <v>15</v>
      </c>
      <c r="AO135" s="314">
        <v>0.3</v>
      </c>
      <c r="AP135" s="329">
        <v>59.21</v>
      </c>
      <c r="AQ135" s="329">
        <v>84.58</v>
      </c>
      <c r="AR135" s="313">
        <v>-25.374999899999999</v>
      </c>
      <c r="AS135" s="116" t="s">
        <v>51</v>
      </c>
      <c r="AT135" s="116" t="s">
        <v>51</v>
      </c>
      <c r="AU135" s="116">
        <v>609</v>
      </c>
      <c r="AV135" s="116">
        <v>306</v>
      </c>
      <c r="AW135" s="313">
        <v>59.21</v>
      </c>
      <c r="AX135" s="313">
        <v>0</v>
      </c>
      <c r="AY135" s="329" t="s">
        <v>49</v>
      </c>
      <c r="AZ135" s="1">
        <v>9</v>
      </c>
      <c r="BA135" s="1" t="s">
        <v>51</v>
      </c>
      <c r="BB135" s="1" t="s">
        <v>51</v>
      </c>
      <c r="BC135" s="218" t="s">
        <v>975</v>
      </c>
      <c r="BD135" s="218"/>
      <c r="BE135" s="1" t="s">
        <v>51</v>
      </c>
      <c r="BF135" s="1" t="s">
        <v>51</v>
      </c>
    </row>
    <row r="136" spans="2:58" ht="90">
      <c r="B136" s="311">
        <v>42155</v>
      </c>
      <c r="C136" s="116" t="s">
        <v>824</v>
      </c>
      <c r="D136" s="116" t="s">
        <v>837</v>
      </c>
      <c r="E136" s="116" t="s">
        <v>867</v>
      </c>
      <c r="F136" s="116">
        <v>8570138</v>
      </c>
      <c r="G136" s="331">
        <v>15331325</v>
      </c>
      <c r="H136" s="116">
        <v>1</v>
      </c>
      <c r="I136" s="116" t="s">
        <v>108</v>
      </c>
      <c r="J136" s="116" t="s">
        <v>838</v>
      </c>
      <c r="K136" s="311">
        <v>41487</v>
      </c>
      <c r="L136" s="311">
        <v>41306</v>
      </c>
      <c r="M136" s="116" t="s">
        <v>839</v>
      </c>
      <c r="N136" s="329">
        <v>247200</v>
      </c>
      <c r="O136" s="329">
        <v>268456.88</v>
      </c>
      <c r="P136" s="329">
        <v>220000</v>
      </c>
      <c r="Q136" s="311">
        <v>42103</v>
      </c>
      <c r="R136" s="329"/>
      <c r="S136" s="116">
        <v>390</v>
      </c>
      <c r="T136" s="311"/>
      <c r="U136" s="311">
        <v>41607</v>
      </c>
      <c r="V136" s="1">
        <v>548</v>
      </c>
      <c r="W136" s="1">
        <v>81</v>
      </c>
      <c r="X136" s="1">
        <v>0</v>
      </c>
      <c r="Y136" s="1">
        <v>0</v>
      </c>
      <c r="Z136" s="1">
        <v>0</v>
      </c>
      <c r="AA136" s="1">
        <v>0</v>
      </c>
      <c r="AB136" s="1">
        <v>0</v>
      </c>
      <c r="AC136" s="1">
        <v>0</v>
      </c>
      <c r="AD136" s="1">
        <v>0</v>
      </c>
      <c r="AE136" s="1">
        <v>0</v>
      </c>
      <c r="AF136" s="1">
        <v>0</v>
      </c>
      <c r="AG136" s="1">
        <v>0</v>
      </c>
      <c r="AH136" s="1">
        <v>0</v>
      </c>
      <c r="AI136" s="1">
        <v>0</v>
      </c>
      <c r="AJ136" s="1">
        <v>14</v>
      </c>
      <c r="AK136" s="1">
        <v>0</v>
      </c>
      <c r="AL136" s="1">
        <v>95</v>
      </c>
      <c r="AM136" s="1">
        <v>453</v>
      </c>
      <c r="AN136" s="1">
        <v>63</v>
      </c>
      <c r="AO136" s="314">
        <v>0.3</v>
      </c>
      <c r="AP136" s="329">
        <v>59.21</v>
      </c>
      <c r="AQ136" s="329">
        <v>84.58</v>
      </c>
      <c r="AR136" s="313">
        <v>-25.374999899999999</v>
      </c>
      <c r="AS136" s="116" t="s">
        <v>51</v>
      </c>
      <c r="AT136" s="116" t="s">
        <v>51</v>
      </c>
      <c r="AU136" s="116">
        <v>548</v>
      </c>
      <c r="AV136" s="116">
        <v>159</v>
      </c>
      <c r="AW136" s="313">
        <v>84.58</v>
      </c>
      <c r="AX136" s="313">
        <v>-25.37</v>
      </c>
      <c r="AY136" s="329" t="s">
        <v>51</v>
      </c>
      <c r="AZ136" s="1">
        <v>294</v>
      </c>
      <c r="BA136" s="1" t="s">
        <v>51</v>
      </c>
      <c r="BB136" s="1" t="s">
        <v>51</v>
      </c>
      <c r="BC136" s="330" t="s">
        <v>1191</v>
      </c>
      <c r="BD136" s="330" t="s">
        <v>983</v>
      </c>
      <c r="BE136" s="332" t="s">
        <v>51</v>
      </c>
      <c r="BF136" s="332" t="s">
        <v>51</v>
      </c>
    </row>
    <row r="137" spans="2:58" ht="90">
      <c r="B137" s="311">
        <v>42155</v>
      </c>
      <c r="C137" s="116" t="s">
        <v>826</v>
      </c>
      <c r="D137" s="116" t="s">
        <v>837</v>
      </c>
      <c r="E137" s="116" t="s">
        <v>920</v>
      </c>
      <c r="F137" s="116">
        <v>8539161</v>
      </c>
      <c r="G137" s="331">
        <v>14972095</v>
      </c>
      <c r="H137" s="116">
        <v>1</v>
      </c>
      <c r="I137" s="116" t="s">
        <v>108</v>
      </c>
      <c r="J137" s="116" t="s">
        <v>842</v>
      </c>
      <c r="K137" s="311">
        <v>41426</v>
      </c>
      <c r="L137" s="311">
        <v>40848</v>
      </c>
      <c r="M137" s="116" t="s">
        <v>839</v>
      </c>
      <c r="N137" s="329">
        <v>55200</v>
      </c>
      <c r="O137" s="329">
        <v>51604.21</v>
      </c>
      <c r="P137" s="329">
        <v>77000</v>
      </c>
      <c r="Q137" s="311">
        <v>42092</v>
      </c>
      <c r="R137" s="329"/>
      <c r="S137" s="116">
        <v>390</v>
      </c>
      <c r="T137" s="311"/>
      <c r="U137" s="311">
        <v>41546</v>
      </c>
      <c r="V137" s="1">
        <v>609</v>
      </c>
      <c r="W137" s="1">
        <v>0</v>
      </c>
      <c r="X137" s="1">
        <v>0</v>
      </c>
      <c r="Y137" s="1">
        <v>0</v>
      </c>
      <c r="Z137" s="1">
        <v>125</v>
      </c>
      <c r="AA137" s="1">
        <v>0</v>
      </c>
      <c r="AB137" s="1">
        <v>0</v>
      </c>
      <c r="AC137" s="1">
        <v>0</v>
      </c>
      <c r="AD137" s="1">
        <v>0</v>
      </c>
      <c r="AE137" s="1">
        <v>0</v>
      </c>
      <c r="AF137" s="1">
        <v>0</v>
      </c>
      <c r="AG137" s="1">
        <v>0</v>
      </c>
      <c r="AH137" s="1">
        <v>0</v>
      </c>
      <c r="AI137" s="1">
        <v>45</v>
      </c>
      <c r="AJ137" s="1">
        <v>12</v>
      </c>
      <c r="AK137" s="1">
        <v>0</v>
      </c>
      <c r="AL137" s="1">
        <v>182</v>
      </c>
      <c r="AM137" s="1">
        <v>427</v>
      </c>
      <c r="AN137" s="1">
        <v>37</v>
      </c>
      <c r="AO137" s="314">
        <v>0.3</v>
      </c>
      <c r="AP137" s="329">
        <v>59.21</v>
      </c>
      <c r="AQ137" s="329">
        <v>84.58</v>
      </c>
      <c r="AR137" s="313">
        <v>-25.374999899999999</v>
      </c>
      <c r="AS137" s="116" t="s">
        <v>51</v>
      </c>
      <c r="AT137" s="116" t="s">
        <v>51</v>
      </c>
      <c r="AU137" s="116">
        <v>609</v>
      </c>
      <c r="AV137" s="116">
        <v>410</v>
      </c>
      <c r="AW137" s="313">
        <v>59.21</v>
      </c>
      <c r="AX137" s="313">
        <v>0</v>
      </c>
      <c r="AY137" s="329" t="s">
        <v>49</v>
      </c>
      <c r="AZ137" s="1">
        <v>17</v>
      </c>
      <c r="BA137" s="1" t="s">
        <v>51</v>
      </c>
      <c r="BB137" s="1" t="s">
        <v>51</v>
      </c>
      <c r="BC137" s="218" t="s">
        <v>984</v>
      </c>
      <c r="BD137" s="218" t="s">
        <v>74</v>
      </c>
      <c r="BE137" s="1" t="s">
        <v>51</v>
      </c>
      <c r="BF137" s="1" t="s">
        <v>51</v>
      </c>
    </row>
    <row r="138" spans="2:58" ht="90">
      <c r="B138" s="311">
        <v>42155</v>
      </c>
      <c r="C138" s="116" t="s">
        <v>825</v>
      </c>
      <c r="D138" s="116" t="s">
        <v>837</v>
      </c>
      <c r="E138" s="116" t="s">
        <v>911</v>
      </c>
      <c r="F138" s="116">
        <v>8575895</v>
      </c>
      <c r="G138" s="331">
        <v>15162779</v>
      </c>
      <c r="H138" s="116">
        <v>1</v>
      </c>
      <c r="I138" s="116" t="s">
        <v>104</v>
      </c>
      <c r="J138" s="116" t="s">
        <v>842</v>
      </c>
      <c r="K138" s="311">
        <v>41487</v>
      </c>
      <c r="L138" s="311">
        <v>40848</v>
      </c>
      <c r="M138" s="116" t="s">
        <v>839</v>
      </c>
      <c r="N138" s="329">
        <v>142000</v>
      </c>
      <c r="O138" s="329">
        <v>149340.20000000001</v>
      </c>
      <c r="P138" s="329">
        <v>132500</v>
      </c>
      <c r="Q138" s="311">
        <v>41953</v>
      </c>
      <c r="R138" s="329"/>
      <c r="S138" s="116">
        <v>330</v>
      </c>
      <c r="T138" s="311"/>
      <c r="U138" s="311">
        <v>41607</v>
      </c>
      <c r="V138" s="1">
        <v>548</v>
      </c>
      <c r="W138" s="1">
        <v>0</v>
      </c>
      <c r="X138" s="1">
        <v>0</v>
      </c>
      <c r="Y138" s="1">
        <v>0</v>
      </c>
      <c r="Z138" s="1">
        <v>125</v>
      </c>
      <c r="AA138" s="1">
        <v>0</v>
      </c>
      <c r="AB138" s="1">
        <v>0</v>
      </c>
      <c r="AC138" s="1">
        <v>0</v>
      </c>
      <c r="AD138" s="1">
        <v>0</v>
      </c>
      <c r="AE138" s="1">
        <v>0</v>
      </c>
      <c r="AF138" s="1">
        <v>0</v>
      </c>
      <c r="AG138" s="1">
        <v>0</v>
      </c>
      <c r="AH138" s="1">
        <v>45</v>
      </c>
      <c r="AI138" s="1">
        <v>0</v>
      </c>
      <c r="AJ138" s="1">
        <v>14</v>
      </c>
      <c r="AK138" s="1">
        <v>0</v>
      </c>
      <c r="AL138" s="1">
        <v>184</v>
      </c>
      <c r="AM138" s="1">
        <v>364</v>
      </c>
      <c r="AN138" s="1">
        <v>34</v>
      </c>
      <c r="AO138" s="314">
        <v>0.3</v>
      </c>
      <c r="AP138" s="329">
        <v>59.21</v>
      </c>
      <c r="AQ138" s="329">
        <v>84.58</v>
      </c>
      <c r="AR138" s="313">
        <v>-25.374999899999999</v>
      </c>
      <c r="AS138" s="116" t="s">
        <v>51</v>
      </c>
      <c r="AT138" s="116" t="s">
        <v>51</v>
      </c>
      <c r="AU138" s="116">
        <v>548</v>
      </c>
      <c r="AV138" s="116">
        <v>238</v>
      </c>
      <c r="AW138" s="313">
        <v>84.58</v>
      </c>
      <c r="AX138" s="313">
        <v>-25.37</v>
      </c>
      <c r="AY138" s="329" t="s">
        <v>51</v>
      </c>
      <c r="AZ138" s="1">
        <v>126</v>
      </c>
      <c r="BA138" s="1" t="s">
        <v>51</v>
      </c>
      <c r="BB138" s="1" t="s">
        <v>51</v>
      </c>
      <c r="BC138" s="218" t="s">
        <v>985</v>
      </c>
      <c r="BD138" s="218" t="s">
        <v>74</v>
      </c>
      <c r="BE138" s="1" t="s">
        <v>51</v>
      </c>
      <c r="BF138" s="1" t="s">
        <v>51</v>
      </c>
    </row>
    <row r="139" spans="2:58" ht="45">
      <c r="B139" s="326">
        <v>42124</v>
      </c>
      <c r="C139" s="327" t="s">
        <v>824</v>
      </c>
      <c r="D139" s="327" t="s">
        <v>837</v>
      </c>
      <c r="E139" s="327" t="s">
        <v>904</v>
      </c>
      <c r="F139" s="327">
        <v>8569527</v>
      </c>
      <c r="G139" s="333">
        <v>15261332</v>
      </c>
      <c r="H139" s="327">
        <v>1</v>
      </c>
      <c r="I139" s="327" t="s">
        <v>108</v>
      </c>
      <c r="J139" s="327" t="s">
        <v>842</v>
      </c>
      <c r="K139" s="326">
        <v>41487</v>
      </c>
      <c r="L139" s="326">
        <v>39630</v>
      </c>
      <c r="M139" s="327" t="s">
        <v>839</v>
      </c>
      <c r="N139" s="334">
        <v>780000</v>
      </c>
      <c r="O139" s="334">
        <v>772740.09</v>
      </c>
      <c r="P139" s="334">
        <v>964000</v>
      </c>
      <c r="Q139" s="326">
        <v>41548</v>
      </c>
      <c r="R139" s="334"/>
      <c r="S139" s="327">
        <v>390</v>
      </c>
      <c r="T139" s="326"/>
      <c r="U139" s="326">
        <v>41607</v>
      </c>
      <c r="V139" s="335">
        <v>517</v>
      </c>
      <c r="W139" s="335">
        <v>0</v>
      </c>
      <c r="X139" s="335">
        <v>0</v>
      </c>
      <c r="Y139" s="335">
        <v>0</v>
      </c>
      <c r="Z139" s="335">
        <v>0</v>
      </c>
      <c r="AA139" s="335">
        <v>120</v>
      </c>
      <c r="AB139" s="335">
        <v>0</v>
      </c>
      <c r="AC139" s="335">
        <v>0</v>
      </c>
      <c r="AD139" s="335">
        <v>0</v>
      </c>
      <c r="AE139" s="335">
        <v>0</v>
      </c>
      <c r="AF139" s="335">
        <v>0</v>
      </c>
      <c r="AG139" s="335">
        <v>0</v>
      </c>
      <c r="AH139" s="335">
        <v>0</v>
      </c>
      <c r="AI139" s="335">
        <v>0</v>
      </c>
      <c r="AJ139" s="335">
        <v>0</v>
      </c>
      <c r="AK139" s="335">
        <v>0</v>
      </c>
      <c r="AL139" s="335">
        <v>120</v>
      </c>
      <c r="AM139" s="335">
        <v>397</v>
      </c>
      <c r="AN139" s="335">
        <v>7</v>
      </c>
      <c r="AO139" s="336">
        <v>0.3</v>
      </c>
      <c r="AP139" s="334">
        <v>59.21</v>
      </c>
      <c r="AQ139" s="334">
        <v>84.58</v>
      </c>
      <c r="AR139" s="337">
        <v>-25.374999899999999</v>
      </c>
      <c r="AS139" s="327" t="s">
        <v>51</v>
      </c>
      <c r="AT139" s="327" t="s">
        <v>51</v>
      </c>
      <c r="AU139" s="327">
        <v>517</v>
      </c>
      <c r="AV139" s="327">
        <v>90</v>
      </c>
      <c r="AW139" s="337">
        <v>84.58</v>
      </c>
      <c r="AX139" s="337">
        <v>-25.37</v>
      </c>
      <c r="AY139" s="334" t="s">
        <v>51</v>
      </c>
      <c r="AZ139" s="335">
        <v>307</v>
      </c>
      <c r="BA139" s="335" t="s">
        <v>51</v>
      </c>
      <c r="BB139" s="335" t="s">
        <v>51</v>
      </c>
      <c r="BC139" s="330" t="s">
        <v>1192</v>
      </c>
      <c r="BD139" s="330" t="s">
        <v>996</v>
      </c>
      <c r="BE139" s="1" t="s">
        <v>51</v>
      </c>
      <c r="BF139" s="1" t="s">
        <v>51</v>
      </c>
    </row>
    <row r="140" spans="2:58" ht="45">
      <c r="B140" s="326">
        <v>42124</v>
      </c>
      <c r="C140" s="327" t="s">
        <v>826</v>
      </c>
      <c r="D140" s="327" t="s">
        <v>837</v>
      </c>
      <c r="E140" s="327" t="s">
        <v>885</v>
      </c>
      <c r="F140" s="327">
        <v>8546805</v>
      </c>
      <c r="G140" s="333">
        <v>15516636</v>
      </c>
      <c r="H140" s="327">
        <v>1</v>
      </c>
      <c r="I140" s="327" t="s">
        <v>120</v>
      </c>
      <c r="J140" s="327" t="s">
        <v>842</v>
      </c>
      <c r="K140" s="326">
        <v>41520</v>
      </c>
      <c r="L140" s="326">
        <v>41395</v>
      </c>
      <c r="M140" s="327" t="s">
        <v>839</v>
      </c>
      <c r="N140" s="334">
        <v>138000</v>
      </c>
      <c r="O140" s="334">
        <v>139024.26999999999</v>
      </c>
      <c r="P140" s="334">
        <v>95500</v>
      </c>
      <c r="Q140" s="326">
        <v>42069</v>
      </c>
      <c r="R140" s="334">
        <v>76400</v>
      </c>
      <c r="S140" s="327">
        <v>390</v>
      </c>
      <c r="T140" s="326">
        <v>42096</v>
      </c>
      <c r="U140" s="326">
        <v>41640</v>
      </c>
      <c r="V140" s="335">
        <v>484</v>
      </c>
      <c r="W140" s="335">
        <v>0</v>
      </c>
      <c r="X140" s="335">
        <v>0</v>
      </c>
      <c r="Y140" s="335">
        <v>0</v>
      </c>
      <c r="Z140" s="335">
        <v>0</v>
      </c>
      <c r="AA140" s="335">
        <v>0</v>
      </c>
      <c r="AB140" s="335">
        <v>0</v>
      </c>
      <c r="AC140" s="335">
        <v>0</v>
      </c>
      <c r="AD140" s="335">
        <v>0</v>
      </c>
      <c r="AE140" s="335">
        <v>0</v>
      </c>
      <c r="AF140" s="335">
        <v>0</v>
      </c>
      <c r="AG140" s="335">
        <v>0</v>
      </c>
      <c r="AH140" s="335">
        <v>0</v>
      </c>
      <c r="AI140" s="335">
        <v>79</v>
      </c>
      <c r="AJ140" s="335">
        <v>14</v>
      </c>
      <c r="AK140" s="335">
        <v>0</v>
      </c>
      <c r="AL140" s="335">
        <v>93</v>
      </c>
      <c r="AM140" s="335">
        <v>391</v>
      </c>
      <c r="AN140" s="335">
        <v>1</v>
      </c>
      <c r="AO140" s="336">
        <v>0.3</v>
      </c>
      <c r="AP140" s="334">
        <v>59.21</v>
      </c>
      <c r="AQ140" s="334">
        <v>84.58</v>
      </c>
      <c r="AR140" s="337">
        <v>-25.374999899999999</v>
      </c>
      <c r="AS140" s="327" t="s">
        <v>51</v>
      </c>
      <c r="AT140" s="327" t="s">
        <v>51</v>
      </c>
      <c r="AU140" s="327">
        <v>456</v>
      </c>
      <c r="AV140" s="327">
        <v>363</v>
      </c>
      <c r="AW140" s="337">
        <v>84.58</v>
      </c>
      <c r="AX140" s="337">
        <v>-25.37</v>
      </c>
      <c r="AY140" s="334" t="s">
        <v>51</v>
      </c>
      <c r="AZ140" s="335">
        <v>28</v>
      </c>
      <c r="BA140" s="335" t="s">
        <v>51</v>
      </c>
      <c r="BB140" s="335" t="s">
        <v>51</v>
      </c>
      <c r="BC140" s="330" t="s">
        <v>963</v>
      </c>
      <c r="BD140" s="330" t="s">
        <v>74</v>
      </c>
      <c r="BE140" s="218" t="s">
        <v>51</v>
      </c>
      <c r="BF140" s="218" t="s">
        <v>51</v>
      </c>
    </row>
    <row r="141" spans="2:58" ht="45">
      <c r="B141" s="326">
        <v>42124</v>
      </c>
      <c r="C141" s="327" t="s">
        <v>840</v>
      </c>
      <c r="D141" s="327" t="s">
        <v>837</v>
      </c>
      <c r="E141" s="327" t="s">
        <v>894</v>
      </c>
      <c r="F141" s="327">
        <v>8532404</v>
      </c>
      <c r="G141" s="333">
        <v>14913263</v>
      </c>
      <c r="H141" s="327">
        <v>1</v>
      </c>
      <c r="I141" s="327" t="s">
        <v>120</v>
      </c>
      <c r="J141" s="327" t="s">
        <v>850</v>
      </c>
      <c r="K141" s="326">
        <v>41426</v>
      </c>
      <c r="L141" s="326">
        <v>40422</v>
      </c>
      <c r="M141" s="327" t="s">
        <v>839</v>
      </c>
      <c r="N141" s="334">
        <v>175000</v>
      </c>
      <c r="O141" s="334">
        <v>172961.12</v>
      </c>
      <c r="P141" s="334">
        <v>230000</v>
      </c>
      <c r="Q141" s="326">
        <v>41971</v>
      </c>
      <c r="R141" s="334"/>
      <c r="S141" s="327">
        <v>390</v>
      </c>
      <c r="T141" s="326"/>
      <c r="U141" s="326">
        <v>41546</v>
      </c>
      <c r="V141" s="335">
        <v>578</v>
      </c>
      <c r="W141" s="335">
        <v>0</v>
      </c>
      <c r="X141" s="335">
        <v>0</v>
      </c>
      <c r="Y141" s="335">
        <v>0</v>
      </c>
      <c r="Z141" s="335">
        <v>0</v>
      </c>
      <c r="AA141" s="335">
        <v>0</v>
      </c>
      <c r="AB141" s="335">
        <v>0</v>
      </c>
      <c r="AC141" s="335">
        <v>90</v>
      </c>
      <c r="AD141" s="335">
        <v>0</v>
      </c>
      <c r="AE141" s="335">
        <v>0</v>
      </c>
      <c r="AF141" s="335">
        <v>0</v>
      </c>
      <c r="AG141" s="335">
        <v>0</v>
      </c>
      <c r="AH141" s="335">
        <v>0</v>
      </c>
      <c r="AI141" s="335">
        <v>0</v>
      </c>
      <c r="AJ141" s="335">
        <v>14</v>
      </c>
      <c r="AK141" s="335">
        <v>0</v>
      </c>
      <c r="AL141" s="335">
        <v>104</v>
      </c>
      <c r="AM141" s="335">
        <v>474</v>
      </c>
      <c r="AN141" s="335">
        <v>84</v>
      </c>
      <c r="AO141" s="336">
        <v>0.3</v>
      </c>
      <c r="AP141" s="334">
        <v>59.21</v>
      </c>
      <c r="AQ141" s="334">
        <v>84.58</v>
      </c>
      <c r="AR141" s="337">
        <v>-25.374999899999999</v>
      </c>
      <c r="AS141" s="327" t="s">
        <v>51</v>
      </c>
      <c r="AT141" s="327" t="s">
        <v>51</v>
      </c>
      <c r="AU141" s="327">
        <v>578</v>
      </c>
      <c r="AV141" s="327">
        <v>304</v>
      </c>
      <c r="AW141" s="337">
        <v>84.58</v>
      </c>
      <c r="AX141" s="337">
        <v>-25.37</v>
      </c>
      <c r="AY141" s="334" t="s">
        <v>51</v>
      </c>
      <c r="AZ141" s="335">
        <v>170</v>
      </c>
      <c r="BA141" s="335" t="s">
        <v>51</v>
      </c>
      <c r="BB141" s="335" t="s">
        <v>51</v>
      </c>
      <c r="BC141" s="330" t="s">
        <v>1193</v>
      </c>
      <c r="BD141" s="330" t="s">
        <v>997</v>
      </c>
      <c r="BE141" s="1" t="s">
        <v>51</v>
      </c>
      <c r="BF141" s="1" t="s">
        <v>51</v>
      </c>
    </row>
    <row r="142" spans="2:58" ht="120">
      <c r="B142" s="326">
        <v>42124</v>
      </c>
      <c r="C142" s="327" t="s">
        <v>826</v>
      </c>
      <c r="D142" s="327" t="s">
        <v>837</v>
      </c>
      <c r="E142" s="327" t="s">
        <v>880</v>
      </c>
      <c r="F142" s="327">
        <v>8537659</v>
      </c>
      <c r="G142" s="333">
        <v>15066277</v>
      </c>
      <c r="H142" s="327">
        <v>1</v>
      </c>
      <c r="I142" s="327" t="s">
        <v>108</v>
      </c>
      <c r="J142" s="327" t="s">
        <v>842</v>
      </c>
      <c r="K142" s="326">
        <v>41426</v>
      </c>
      <c r="L142" s="326">
        <v>40087</v>
      </c>
      <c r="M142" s="327" t="s">
        <v>839</v>
      </c>
      <c r="N142" s="334">
        <v>62400</v>
      </c>
      <c r="O142" s="334">
        <v>62248.26</v>
      </c>
      <c r="P142" s="334">
        <v>41000</v>
      </c>
      <c r="Q142" s="326">
        <v>42004</v>
      </c>
      <c r="R142" s="334"/>
      <c r="S142" s="327">
        <v>390</v>
      </c>
      <c r="T142" s="326"/>
      <c r="U142" s="326">
        <v>41546</v>
      </c>
      <c r="V142" s="335">
        <v>578</v>
      </c>
      <c r="W142" s="335">
        <v>0</v>
      </c>
      <c r="X142" s="335">
        <v>0</v>
      </c>
      <c r="Y142" s="335">
        <v>0</v>
      </c>
      <c r="Z142" s="335">
        <v>0</v>
      </c>
      <c r="AA142" s="335">
        <v>123</v>
      </c>
      <c r="AB142" s="335">
        <v>0</v>
      </c>
      <c r="AC142" s="335">
        <v>0</v>
      </c>
      <c r="AD142" s="335">
        <v>0</v>
      </c>
      <c r="AE142" s="335">
        <v>0</v>
      </c>
      <c r="AF142" s="335">
        <v>0</v>
      </c>
      <c r="AG142" s="335">
        <v>0</v>
      </c>
      <c r="AH142" s="335">
        <v>0</v>
      </c>
      <c r="AI142" s="335">
        <v>0</v>
      </c>
      <c r="AJ142" s="335">
        <v>14</v>
      </c>
      <c r="AK142" s="335">
        <v>0</v>
      </c>
      <c r="AL142" s="335">
        <v>137</v>
      </c>
      <c r="AM142" s="335">
        <v>441</v>
      </c>
      <c r="AN142" s="335">
        <v>51</v>
      </c>
      <c r="AO142" s="336">
        <v>0.3</v>
      </c>
      <c r="AP142" s="334">
        <v>59.21</v>
      </c>
      <c r="AQ142" s="334">
        <v>84.58</v>
      </c>
      <c r="AR142" s="337">
        <v>-25.374999899999999</v>
      </c>
      <c r="AS142" s="327" t="s">
        <v>51</v>
      </c>
      <c r="AT142" s="327" t="s">
        <v>51</v>
      </c>
      <c r="AU142" s="327">
        <v>578</v>
      </c>
      <c r="AV142" s="327">
        <v>355</v>
      </c>
      <c r="AW142" s="337">
        <v>84.58</v>
      </c>
      <c r="AX142" s="337">
        <v>-25.37</v>
      </c>
      <c r="AY142" s="334" t="s">
        <v>51</v>
      </c>
      <c r="AZ142" s="335">
        <v>86</v>
      </c>
      <c r="BA142" s="335" t="s">
        <v>51</v>
      </c>
      <c r="BB142" s="335" t="s">
        <v>51</v>
      </c>
      <c r="BC142" s="330" t="s">
        <v>1194</v>
      </c>
      <c r="BD142" s="330" t="s">
        <v>998</v>
      </c>
      <c r="BE142" s="218" t="s">
        <v>51</v>
      </c>
      <c r="BF142" s="218" t="s">
        <v>51</v>
      </c>
    </row>
    <row r="143" spans="2:58" ht="45">
      <c r="B143" s="326">
        <v>42124</v>
      </c>
      <c r="C143" s="327" t="s">
        <v>840</v>
      </c>
      <c r="D143" s="327" t="s">
        <v>837</v>
      </c>
      <c r="E143" s="327" t="s">
        <v>848</v>
      </c>
      <c r="F143" s="327">
        <v>8533872</v>
      </c>
      <c r="G143" s="333">
        <v>14848477</v>
      </c>
      <c r="H143" s="327">
        <v>1</v>
      </c>
      <c r="I143" s="327" t="s">
        <v>120</v>
      </c>
      <c r="J143" s="327" t="s">
        <v>842</v>
      </c>
      <c r="K143" s="326">
        <v>41426</v>
      </c>
      <c r="L143" s="326">
        <v>41456</v>
      </c>
      <c r="M143" s="327" t="s">
        <v>839</v>
      </c>
      <c r="N143" s="334">
        <v>100000</v>
      </c>
      <c r="O143" s="334">
        <v>91579.51</v>
      </c>
      <c r="P143" s="334">
        <v>241000</v>
      </c>
      <c r="Q143" s="326">
        <v>42079</v>
      </c>
      <c r="R143" s="334">
        <v>111900.39</v>
      </c>
      <c r="S143" s="327">
        <v>390</v>
      </c>
      <c r="T143" s="326">
        <v>42096</v>
      </c>
      <c r="U143" s="326">
        <v>41546</v>
      </c>
      <c r="V143" s="335">
        <v>578</v>
      </c>
      <c r="W143" s="335">
        <v>0</v>
      </c>
      <c r="X143" s="335">
        <v>0</v>
      </c>
      <c r="Y143" s="335">
        <v>0</v>
      </c>
      <c r="Z143" s="335">
        <v>54</v>
      </c>
      <c r="AA143" s="335">
        <v>0</v>
      </c>
      <c r="AB143" s="335">
        <v>0</v>
      </c>
      <c r="AC143" s="335">
        <v>0</v>
      </c>
      <c r="AD143" s="335">
        <v>0</v>
      </c>
      <c r="AE143" s="335">
        <v>0</v>
      </c>
      <c r="AF143" s="335">
        <v>0</v>
      </c>
      <c r="AG143" s="335">
        <v>0</v>
      </c>
      <c r="AH143" s="335">
        <v>102</v>
      </c>
      <c r="AI143" s="335">
        <v>7</v>
      </c>
      <c r="AJ143" s="335">
        <v>14</v>
      </c>
      <c r="AK143" s="335">
        <v>0</v>
      </c>
      <c r="AL143" s="335">
        <v>177</v>
      </c>
      <c r="AM143" s="335">
        <v>401</v>
      </c>
      <c r="AN143" s="335">
        <v>11</v>
      </c>
      <c r="AO143" s="336">
        <v>0.3</v>
      </c>
      <c r="AP143" s="334">
        <v>59.21</v>
      </c>
      <c r="AQ143" s="334">
        <v>84.58</v>
      </c>
      <c r="AR143" s="337">
        <v>-25.374999899999999</v>
      </c>
      <c r="AS143" s="327" t="s">
        <v>51</v>
      </c>
      <c r="AT143" s="327" t="s">
        <v>51</v>
      </c>
      <c r="AU143" s="327">
        <v>550</v>
      </c>
      <c r="AV143" s="327">
        <v>373</v>
      </c>
      <c r="AW143" s="337">
        <v>84.58</v>
      </c>
      <c r="AX143" s="337">
        <v>-25.37</v>
      </c>
      <c r="AY143" s="334" t="s">
        <v>51</v>
      </c>
      <c r="AZ143" s="335">
        <v>28</v>
      </c>
      <c r="BA143" s="335" t="s">
        <v>51</v>
      </c>
      <c r="BB143" s="335" t="s">
        <v>51</v>
      </c>
      <c r="BC143" s="330" t="s">
        <v>963</v>
      </c>
      <c r="BD143" s="330" t="s">
        <v>74</v>
      </c>
      <c r="BE143" s="218" t="s">
        <v>51</v>
      </c>
      <c r="BF143" s="218" t="s">
        <v>51</v>
      </c>
    </row>
    <row r="144" spans="2:58" ht="120">
      <c r="B144" s="326">
        <v>42124</v>
      </c>
      <c r="C144" s="327" t="s">
        <v>824</v>
      </c>
      <c r="D144" s="327" t="s">
        <v>837</v>
      </c>
      <c r="E144" s="327" t="s">
        <v>867</v>
      </c>
      <c r="F144" s="327">
        <v>8569458</v>
      </c>
      <c r="G144" s="333">
        <v>15331259</v>
      </c>
      <c r="H144" s="327">
        <v>1</v>
      </c>
      <c r="I144" s="327" t="s">
        <v>108</v>
      </c>
      <c r="J144" s="327" t="s">
        <v>842</v>
      </c>
      <c r="K144" s="326">
        <v>41487</v>
      </c>
      <c r="L144" s="326">
        <v>41306</v>
      </c>
      <c r="M144" s="327" t="s">
        <v>839</v>
      </c>
      <c r="N144" s="334">
        <v>92700</v>
      </c>
      <c r="O144" s="334">
        <v>99577.15</v>
      </c>
      <c r="P144" s="334">
        <v>98000</v>
      </c>
      <c r="Q144" s="326">
        <v>42108</v>
      </c>
      <c r="R144" s="334"/>
      <c r="S144" s="327">
        <v>390</v>
      </c>
      <c r="T144" s="326"/>
      <c r="U144" s="326">
        <v>41607</v>
      </c>
      <c r="V144" s="335">
        <v>517</v>
      </c>
      <c r="W144" s="335">
        <v>80</v>
      </c>
      <c r="X144" s="335">
        <v>0</v>
      </c>
      <c r="Y144" s="335">
        <v>0</v>
      </c>
      <c r="Z144" s="335">
        <v>0</v>
      </c>
      <c r="AA144" s="335">
        <v>0</v>
      </c>
      <c r="AB144" s="335">
        <v>0</v>
      </c>
      <c r="AC144" s="335">
        <v>0</v>
      </c>
      <c r="AD144" s="335">
        <v>0</v>
      </c>
      <c r="AE144" s="335">
        <v>0</v>
      </c>
      <c r="AF144" s="335">
        <v>0</v>
      </c>
      <c r="AG144" s="335">
        <v>0</v>
      </c>
      <c r="AH144" s="335">
        <v>0</v>
      </c>
      <c r="AI144" s="335">
        <v>0</v>
      </c>
      <c r="AJ144" s="335">
        <v>14</v>
      </c>
      <c r="AK144" s="335">
        <v>0</v>
      </c>
      <c r="AL144" s="335">
        <v>94</v>
      </c>
      <c r="AM144" s="335">
        <v>423</v>
      </c>
      <c r="AN144" s="335">
        <v>33</v>
      </c>
      <c r="AO144" s="336">
        <v>0.3</v>
      </c>
      <c r="AP144" s="334">
        <v>59.21</v>
      </c>
      <c r="AQ144" s="334">
        <v>84.58</v>
      </c>
      <c r="AR144" s="337">
        <v>-25.374999899999999</v>
      </c>
      <c r="AS144" s="327" t="s">
        <v>51</v>
      </c>
      <c r="AT144" s="327" t="s">
        <v>51</v>
      </c>
      <c r="AU144" s="327">
        <v>517</v>
      </c>
      <c r="AV144" s="327">
        <v>203</v>
      </c>
      <c r="AW144" s="337">
        <v>84.58</v>
      </c>
      <c r="AX144" s="337">
        <v>-25.37</v>
      </c>
      <c r="AY144" s="334" t="s">
        <v>51</v>
      </c>
      <c r="AZ144" s="335">
        <v>220</v>
      </c>
      <c r="BA144" s="335" t="s">
        <v>51</v>
      </c>
      <c r="BB144" s="335" t="s">
        <v>51</v>
      </c>
      <c r="BC144" s="330" t="s">
        <v>1195</v>
      </c>
      <c r="BD144" s="330" t="s">
        <v>1160</v>
      </c>
      <c r="BE144" s="218" t="s">
        <v>51</v>
      </c>
      <c r="BF144" s="218" t="s">
        <v>51</v>
      </c>
    </row>
    <row r="145" spans="2:58" ht="120">
      <c r="B145" s="326">
        <v>42124</v>
      </c>
      <c r="C145" s="327" t="s">
        <v>824</v>
      </c>
      <c r="D145" s="327" t="s">
        <v>837</v>
      </c>
      <c r="E145" s="327" t="s">
        <v>912</v>
      </c>
      <c r="F145" s="327">
        <v>8568823</v>
      </c>
      <c r="G145" s="333">
        <v>15151228</v>
      </c>
      <c r="H145" s="327">
        <v>1</v>
      </c>
      <c r="I145" s="327" t="s">
        <v>108</v>
      </c>
      <c r="J145" s="327" t="s">
        <v>842</v>
      </c>
      <c r="K145" s="326">
        <v>41487</v>
      </c>
      <c r="L145" s="326">
        <v>40603</v>
      </c>
      <c r="M145" s="327" t="s">
        <v>839</v>
      </c>
      <c r="N145" s="334">
        <v>144800</v>
      </c>
      <c r="O145" s="334">
        <v>187254.05</v>
      </c>
      <c r="P145" s="334">
        <v>216000</v>
      </c>
      <c r="Q145" s="326">
        <v>41997</v>
      </c>
      <c r="R145" s="334"/>
      <c r="S145" s="327">
        <v>390</v>
      </c>
      <c r="T145" s="326"/>
      <c r="U145" s="326">
        <v>41607</v>
      </c>
      <c r="V145" s="335">
        <v>517</v>
      </c>
      <c r="W145" s="335">
        <v>0</v>
      </c>
      <c r="X145" s="335">
        <v>0</v>
      </c>
      <c r="Y145" s="335">
        <v>0</v>
      </c>
      <c r="Z145" s="335">
        <v>0</v>
      </c>
      <c r="AA145" s="335">
        <v>0</v>
      </c>
      <c r="AB145" s="335">
        <v>0</v>
      </c>
      <c r="AC145" s="335">
        <v>90</v>
      </c>
      <c r="AD145" s="335">
        <v>0</v>
      </c>
      <c r="AE145" s="335">
        <v>0</v>
      </c>
      <c r="AF145" s="335">
        <v>0</v>
      </c>
      <c r="AG145" s="335">
        <v>0</v>
      </c>
      <c r="AH145" s="335">
        <v>16</v>
      </c>
      <c r="AI145" s="335">
        <v>0</v>
      </c>
      <c r="AJ145" s="335">
        <v>5</v>
      </c>
      <c r="AK145" s="335">
        <v>0</v>
      </c>
      <c r="AL145" s="335">
        <v>111</v>
      </c>
      <c r="AM145" s="335">
        <v>406</v>
      </c>
      <c r="AN145" s="335">
        <v>16</v>
      </c>
      <c r="AO145" s="336">
        <v>0.3</v>
      </c>
      <c r="AP145" s="334">
        <v>59.21</v>
      </c>
      <c r="AQ145" s="334">
        <v>84.58</v>
      </c>
      <c r="AR145" s="337">
        <v>-25.374999899999999</v>
      </c>
      <c r="AS145" s="327" t="s">
        <v>51</v>
      </c>
      <c r="AT145" s="327" t="s">
        <v>51</v>
      </c>
      <c r="AU145" s="327">
        <v>517</v>
      </c>
      <c r="AV145" s="327">
        <v>88</v>
      </c>
      <c r="AW145" s="337">
        <v>84.58</v>
      </c>
      <c r="AX145" s="337">
        <v>-25.37</v>
      </c>
      <c r="AY145" s="334" t="s">
        <v>51</v>
      </c>
      <c r="AZ145" s="335">
        <v>318</v>
      </c>
      <c r="BA145" s="335" t="s">
        <v>51</v>
      </c>
      <c r="BB145" s="335" t="s">
        <v>51</v>
      </c>
      <c r="BC145" s="330" t="s">
        <v>1195</v>
      </c>
      <c r="BD145" s="330" t="s">
        <v>999</v>
      </c>
      <c r="BE145" s="218" t="s">
        <v>51</v>
      </c>
      <c r="BF145" s="218" t="s">
        <v>51</v>
      </c>
    </row>
    <row r="146" spans="2:58" ht="45">
      <c r="B146" s="326">
        <v>42124</v>
      </c>
      <c r="C146" s="327" t="s">
        <v>840</v>
      </c>
      <c r="D146" s="327" t="s">
        <v>837</v>
      </c>
      <c r="E146" s="327" t="s">
        <v>851</v>
      </c>
      <c r="F146" s="327">
        <v>8531196</v>
      </c>
      <c r="G146" s="333">
        <v>14929715</v>
      </c>
      <c r="H146" s="327">
        <v>1</v>
      </c>
      <c r="I146" s="327" t="s">
        <v>121</v>
      </c>
      <c r="J146" s="327" t="s">
        <v>838</v>
      </c>
      <c r="K146" s="326">
        <v>41426</v>
      </c>
      <c r="L146" s="326">
        <v>39767</v>
      </c>
      <c r="M146" s="327" t="s">
        <v>839</v>
      </c>
      <c r="N146" s="334">
        <v>116200</v>
      </c>
      <c r="O146" s="334">
        <v>114776.03</v>
      </c>
      <c r="P146" s="334">
        <v>95000</v>
      </c>
      <c r="Q146" s="326">
        <v>42089</v>
      </c>
      <c r="R146" s="334"/>
      <c r="S146" s="327">
        <v>330</v>
      </c>
      <c r="T146" s="326"/>
      <c r="U146" s="326">
        <v>41546</v>
      </c>
      <c r="V146" s="335">
        <v>578</v>
      </c>
      <c r="W146" s="335">
        <v>0</v>
      </c>
      <c r="X146" s="335">
        <v>0</v>
      </c>
      <c r="Y146" s="335">
        <v>0</v>
      </c>
      <c r="Z146" s="335">
        <v>0</v>
      </c>
      <c r="AA146" s="335">
        <v>0</v>
      </c>
      <c r="AB146" s="335">
        <v>0</v>
      </c>
      <c r="AC146" s="335">
        <v>90</v>
      </c>
      <c r="AD146" s="335">
        <v>0</v>
      </c>
      <c r="AE146" s="335">
        <v>0</v>
      </c>
      <c r="AF146" s="335">
        <v>0</v>
      </c>
      <c r="AG146" s="335">
        <v>0</v>
      </c>
      <c r="AH146" s="335">
        <v>0</v>
      </c>
      <c r="AI146" s="335">
        <v>0</v>
      </c>
      <c r="AJ146" s="335">
        <v>0</v>
      </c>
      <c r="AK146" s="335">
        <v>0</v>
      </c>
      <c r="AL146" s="335">
        <v>90</v>
      </c>
      <c r="AM146" s="335">
        <v>488</v>
      </c>
      <c r="AN146" s="335">
        <v>158</v>
      </c>
      <c r="AO146" s="336">
        <v>0.3</v>
      </c>
      <c r="AP146" s="334">
        <v>59.21</v>
      </c>
      <c r="AQ146" s="334">
        <v>84.58</v>
      </c>
      <c r="AR146" s="337">
        <v>-25.374999899999999</v>
      </c>
      <c r="AS146" s="327" t="s">
        <v>51</v>
      </c>
      <c r="AT146" s="327" t="s">
        <v>51</v>
      </c>
      <c r="AU146" s="327">
        <v>578</v>
      </c>
      <c r="AV146" s="327">
        <v>124</v>
      </c>
      <c r="AW146" s="337">
        <v>84.58</v>
      </c>
      <c r="AX146" s="337">
        <v>-25.37</v>
      </c>
      <c r="AY146" s="334" t="s">
        <v>51</v>
      </c>
      <c r="AZ146" s="335">
        <v>364</v>
      </c>
      <c r="BA146" s="335" t="s">
        <v>51</v>
      </c>
      <c r="BB146" s="335" t="s">
        <v>51</v>
      </c>
      <c r="BC146" s="330" t="s">
        <v>1196</v>
      </c>
      <c r="BD146" s="330" t="s">
        <v>1000</v>
      </c>
      <c r="BE146" s="218" t="s">
        <v>51</v>
      </c>
      <c r="BF146" s="218" t="s">
        <v>51</v>
      </c>
    </row>
    <row r="147" spans="2:58" ht="120">
      <c r="B147" s="326">
        <v>42124</v>
      </c>
      <c r="C147" s="327" t="s">
        <v>826</v>
      </c>
      <c r="D147" s="327" t="s">
        <v>837</v>
      </c>
      <c r="E147" s="327" t="s">
        <v>916</v>
      </c>
      <c r="F147" s="327">
        <v>8551886</v>
      </c>
      <c r="G147" s="333">
        <v>14832596</v>
      </c>
      <c r="H147" s="327">
        <v>1</v>
      </c>
      <c r="I147" s="327" t="s">
        <v>105</v>
      </c>
      <c r="J147" s="327" t="s">
        <v>842</v>
      </c>
      <c r="K147" s="326">
        <v>41426</v>
      </c>
      <c r="L147" s="326">
        <v>39814</v>
      </c>
      <c r="M147" s="327" t="s">
        <v>839</v>
      </c>
      <c r="N147" s="334">
        <v>247000</v>
      </c>
      <c r="O147" s="334">
        <v>241277.44</v>
      </c>
      <c r="P147" s="334">
        <v>182000</v>
      </c>
      <c r="Q147" s="326">
        <v>42093</v>
      </c>
      <c r="R147" s="334"/>
      <c r="S147" s="327">
        <v>330</v>
      </c>
      <c r="T147" s="326"/>
      <c r="U147" s="326">
        <v>41546</v>
      </c>
      <c r="V147" s="335">
        <v>578</v>
      </c>
      <c r="W147" s="335">
        <v>0</v>
      </c>
      <c r="X147" s="335">
        <v>0</v>
      </c>
      <c r="Y147" s="335">
        <v>0</v>
      </c>
      <c r="Z147" s="335">
        <v>0</v>
      </c>
      <c r="AA147" s="335">
        <v>0</v>
      </c>
      <c r="AB147" s="335">
        <v>0</v>
      </c>
      <c r="AC147" s="335">
        <v>90</v>
      </c>
      <c r="AD147" s="335">
        <v>0</v>
      </c>
      <c r="AE147" s="335">
        <v>0</v>
      </c>
      <c r="AF147" s="335">
        <v>0</v>
      </c>
      <c r="AG147" s="335">
        <v>0</v>
      </c>
      <c r="AH147" s="335">
        <v>0</v>
      </c>
      <c r="AI147" s="335">
        <v>0</v>
      </c>
      <c r="AJ147" s="335">
        <v>65</v>
      </c>
      <c r="AK147" s="335">
        <v>0</v>
      </c>
      <c r="AL147" s="335">
        <v>155</v>
      </c>
      <c r="AM147" s="335">
        <v>423</v>
      </c>
      <c r="AN147" s="335">
        <v>93</v>
      </c>
      <c r="AO147" s="336">
        <v>0.3</v>
      </c>
      <c r="AP147" s="334">
        <v>59.21</v>
      </c>
      <c r="AQ147" s="334">
        <v>84.58</v>
      </c>
      <c r="AR147" s="337">
        <v>-25.374999899999999</v>
      </c>
      <c r="AS147" s="327" t="s">
        <v>51</v>
      </c>
      <c r="AT147" s="327" t="s">
        <v>51</v>
      </c>
      <c r="AU147" s="327">
        <v>578</v>
      </c>
      <c r="AV147" s="327">
        <v>138</v>
      </c>
      <c r="AW147" s="337">
        <v>84.58</v>
      </c>
      <c r="AX147" s="337">
        <v>-25.37</v>
      </c>
      <c r="AY147" s="334" t="s">
        <v>51</v>
      </c>
      <c r="AZ147" s="335">
        <v>285</v>
      </c>
      <c r="BA147" s="335" t="s">
        <v>51</v>
      </c>
      <c r="BB147" s="335" t="s">
        <v>51</v>
      </c>
      <c r="BC147" s="330" t="s">
        <v>1195</v>
      </c>
      <c r="BD147" s="330" t="s">
        <v>1197</v>
      </c>
      <c r="BE147" s="218" t="s">
        <v>51</v>
      </c>
      <c r="BF147" s="218" t="s">
        <v>51</v>
      </c>
    </row>
    <row r="148" spans="2:58" ht="120">
      <c r="B148" s="326">
        <v>42124</v>
      </c>
      <c r="C148" s="327" t="s">
        <v>826</v>
      </c>
      <c r="D148" s="327" t="s">
        <v>837</v>
      </c>
      <c r="E148" s="327" t="s">
        <v>885</v>
      </c>
      <c r="F148" s="327">
        <v>8565488</v>
      </c>
      <c r="G148" s="333">
        <v>15021173</v>
      </c>
      <c r="H148" s="327">
        <v>1</v>
      </c>
      <c r="I148" s="327" t="s">
        <v>108</v>
      </c>
      <c r="J148" s="327" t="s">
        <v>842</v>
      </c>
      <c r="K148" s="326">
        <v>41426</v>
      </c>
      <c r="L148" s="326">
        <v>40057</v>
      </c>
      <c r="M148" s="327" t="s">
        <v>839</v>
      </c>
      <c r="N148" s="334">
        <v>132000</v>
      </c>
      <c r="O148" s="334">
        <v>129789.12</v>
      </c>
      <c r="P148" s="334">
        <v>188000</v>
      </c>
      <c r="Q148" s="326">
        <v>42062</v>
      </c>
      <c r="R148" s="334"/>
      <c r="S148" s="327">
        <v>390</v>
      </c>
      <c r="T148" s="326"/>
      <c r="U148" s="326">
        <v>41546</v>
      </c>
      <c r="V148" s="335">
        <v>578</v>
      </c>
      <c r="W148" s="335">
        <v>0</v>
      </c>
      <c r="X148" s="335">
        <v>0</v>
      </c>
      <c r="Y148" s="335">
        <v>0</v>
      </c>
      <c r="Z148" s="335">
        <v>0</v>
      </c>
      <c r="AA148" s="335">
        <v>0</v>
      </c>
      <c r="AB148" s="335">
        <v>0</v>
      </c>
      <c r="AC148" s="335">
        <v>90</v>
      </c>
      <c r="AD148" s="335">
        <v>0</v>
      </c>
      <c r="AE148" s="335">
        <v>0</v>
      </c>
      <c r="AF148" s="335">
        <v>0</v>
      </c>
      <c r="AG148" s="335">
        <v>0</v>
      </c>
      <c r="AH148" s="335">
        <v>0</v>
      </c>
      <c r="AI148" s="335">
        <v>0</v>
      </c>
      <c r="AJ148" s="335">
        <v>14</v>
      </c>
      <c r="AK148" s="335">
        <v>0</v>
      </c>
      <c r="AL148" s="335">
        <v>104</v>
      </c>
      <c r="AM148" s="335">
        <v>474</v>
      </c>
      <c r="AN148" s="335">
        <v>84</v>
      </c>
      <c r="AO148" s="336">
        <v>0.3</v>
      </c>
      <c r="AP148" s="334">
        <v>59.21</v>
      </c>
      <c r="AQ148" s="334">
        <v>84.58</v>
      </c>
      <c r="AR148" s="337">
        <v>-25.374999899999999</v>
      </c>
      <c r="AS148" s="327" t="s">
        <v>51</v>
      </c>
      <c r="AT148" s="327" t="s">
        <v>51</v>
      </c>
      <c r="AU148" s="327">
        <v>578</v>
      </c>
      <c r="AV148" s="327">
        <v>328</v>
      </c>
      <c r="AW148" s="337">
        <v>84.58</v>
      </c>
      <c r="AX148" s="337">
        <v>-25.37</v>
      </c>
      <c r="AY148" s="334" t="s">
        <v>51</v>
      </c>
      <c r="AZ148" s="335">
        <v>146</v>
      </c>
      <c r="BA148" s="335" t="s">
        <v>51</v>
      </c>
      <c r="BB148" s="335" t="s">
        <v>51</v>
      </c>
      <c r="BC148" s="330" t="s">
        <v>1198</v>
      </c>
      <c r="BD148" s="330" t="s">
        <v>1001</v>
      </c>
      <c r="BE148" s="218" t="s">
        <v>51</v>
      </c>
      <c r="BF148" s="218" t="s">
        <v>51</v>
      </c>
    </row>
    <row r="149" spans="2:58" ht="75">
      <c r="B149" s="326">
        <v>42124</v>
      </c>
      <c r="C149" s="327" t="s">
        <v>826</v>
      </c>
      <c r="D149" s="327" t="s">
        <v>837</v>
      </c>
      <c r="E149" s="327" t="s">
        <v>899</v>
      </c>
      <c r="F149" s="327">
        <v>8547707</v>
      </c>
      <c r="G149" s="333">
        <v>15089170</v>
      </c>
      <c r="H149" s="327">
        <v>1</v>
      </c>
      <c r="I149" s="327" t="s">
        <v>121</v>
      </c>
      <c r="J149" s="327" t="s">
        <v>842</v>
      </c>
      <c r="K149" s="326">
        <v>41426</v>
      </c>
      <c r="L149" s="326">
        <v>39873</v>
      </c>
      <c r="M149" s="327" t="s">
        <v>839</v>
      </c>
      <c r="N149" s="334">
        <v>198548</v>
      </c>
      <c r="O149" s="334">
        <v>198548</v>
      </c>
      <c r="P149" s="334">
        <v>173000</v>
      </c>
      <c r="Q149" s="326">
        <v>42082</v>
      </c>
      <c r="R149" s="334"/>
      <c r="S149" s="327">
        <v>330</v>
      </c>
      <c r="T149" s="326"/>
      <c r="U149" s="326">
        <v>41546</v>
      </c>
      <c r="V149" s="335">
        <v>578</v>
      </c>
      <c r="W149" s="335">
        <v>0</v>
      </c>
      <c r="X149" s="335">
        <v>243</v>
      </c>
      <c r="Y149" s="335">
        <v>0</v>
      </c>
      <c r="Z149" s="335">
        <v>0</v>
      </c>
      <c r="AA149" s="335">
        <v>0</v>
      </c>
      <c r="AB149" s="335">
        <v>0</v>
      </c>
      <c r="AC149" s="335">
        <v>0</v>
      </c>
      <c r="AD149" s="335">
        <v>0</v>
      </c>
      <c r="AE149" s="335">
        <v>0</v>
      </c>
      <c r="AF149" s="335">
        <v>0</v>
      </c>
      <c r="AG149" s="335">
        <v>0</v>
      </c>
      <c r="AH149" s="335">
        <v>0</v>
      </c>
      <c r="AI149" s="335">
        <v>0</v>
      </c>
      <c r="AJ149" s="335">
        <v>0</v>
      </c>
      <c r="AK149" s="335">
        <v>0</v>
      </c>
      <c r="AL149" s="335">
        <v>243</v>
      </c>
      <c r="AM149" s="335">
        <v>335</v>
      </c>
      <c r="AN149" s="335">
        <v>5</v>
      </c>
      <c r="AO149" s="336">
        <v>0.3</v>
      </c>
      <c r="AP149" s="334">
        <v>59.21</v>
      </c>
      <c r="AQ149" s="334">
        <v>84.58</v>
      </c>
      <c r="AR149" s="337">
        <v>-25.374999899999999</v>
      </c>
      <c r="AS149" s="327" t="s">
        <v>51</v>
      </c>
      <c r="AT149" s="327" t="s">
        <v>51</v>
      </c>
      <c r="AU149" s="327">
        <v>578</v>
      </c>
      <c r="AV149" s="327">
        <v>134</v>
      </c>
      <c r="AW149" s="337">
        <v>84.58</v>
      </c>
      <c r="AX149" s="337">
        <v>-25.37</v>
      </c>
      <c r="AY149" s="334" t="s">
        <v>51</v>
      </c>
      <c r="AZ149" s="335">
        <v>201</v>
      </c>
      <c r="BA149" s="335" t="s">
        <v>51</v>
      </c>
      <c r="BB149" s="335" t="s">
        <v>51</v>
      </c>
      <c r="BC149" s="330" t="s">
        <v>1199</v>
      </c>
      <c r="BD149" s="330" t="s">
        <v>1163</v>
      </c>
      <c r="BE149" s="1" t="s">
        <v>51</v>
      </c>
      <c r="BF149" s="1" t="s">
        <v>51</v>
      </c>
    </row>
    <row r="150" spans="2:58" ht="75">
      <c r="B150" s="326">
        <v>42124</v>
      </c>
      <c r="C150" s="327" t="s">
        <v>824</v>
      </c>
      <c r="D150" s="327" t="s">
        <v>837</v>
      </c>
      <c r="E150" s="327" t="s">
        <v>914</v>
      </c>
      <c r="F150" s="327">
        <v>8572384</v>
      </c>
      <c r="G150" s="333">
        <v>15232606</v>
      </c>
      <c r="H150" s="327">
        <v>1</v>
      </c>
      <c r="I150" s="327" t="s">
        <v>120</v>
      </c>
      <c r="J150" s="327" t="s">
        <v>842</v>
      </c>
      <c r="K150" s="326">
        <v>41487</v>
      </c>
      <c r="L150" s="326">
        <v>40603</v>
      </c>
      <c r="M150" s="327" t="s">
        <v>839</v>
      </c>
      <c r="N150" s="334">
        <v>146000</v>
      </c>
      <c r="O150" s="334">
        <v>167620.63</v>
      </c>
      <c r="P150" s="334">
        <v>145000</v>
      </c>
      <c r="Q150" s="326">
        <v>42123</v>
      </c>
      <c r="R150" s="334"/>
      <c r="S150" s="327">
        <v>390</v>
      </c>
      <c r="T150" s="326"/>
      <c r="U150" s="326">
        <v>41607</v>
      </c>
      <c r="V150" s="335">
        <v>517</v>
      </c>
      <c r="W150" s="335">
        <v>80</v>
      </c>
      <c r="X150" s="335">
        <v>0</v>
      </c>
      <c r="Y150" s="335">
        <v>0</v>
      </c>
      <c r="Z150" s="335">
        <v>0</v>
      </c>
      <c r="AA150" s="335">
        <v>0</v>
      </c>
      <c r="AB150" s="335">
        <v>0</v>
      </c>
      <c r="AC150" s="335">
        <v>0</v>
      </c>
      <c r="AD150" s="335">
        <v>0</v>
      </c>
      <c r="AE150" s="335">
        <v>0</v>
      </c>
      <c r="AF150" s="335">
        <v>0</v>
      </c>
      <c r="AG150" s="335">
        <v>0</v>
      </c>
      <c r="AH150" s="335">
        <v>0</v>
      </c>
      <c r="AI150" s="335">
        <v>0</v>
      </c>
      <c r="AJ150" s="335">
        <v>42</v>
      </c>
      <c r="AK150" s="335">
        <v>0</v>
      </c>
      <c r="AL150" s="335">
        <v>122</v>
      </c>
      <c r="AM150" s="335">
        <v>395</v>
      </c>
      <c r="AN150" s="335">
        <v>5</v>
      </c>
      <c r="AO150" s="336">
        <v>0.3</v>
      </c>
      <c r="AP150" s="334">
        <v>59.21</v>
      </c>
      <c r="AQ150" s="334">
        <v>84.58</v>
      </c>
      <c r="AR150" s="337">
        <v>-25.374999899999999</v>
      </c>
      <c r="AS150" s="327" t="s">
        <v>51</v>
      </c>
      <c r="AT150" s="327" t="s">
        <v>51</v>
      </c>
      <c r="AU150" s="327">
        <v>517</v>
      </c>
      <c r="AV150" s="327">
        <v>375</v>
      </c>
      <c r="AW150" s="337">
        <v>84.58</v>
      </c>
      <c r="AX150" s="337">
        <v>-25.37</v>
      </c>
      <c r="AY150" s="334" t="s">
        <v>51</v>
      </c>
      <c r="AZ150" s="335">
        <v>20</v>
      </c>
      <c r="BA150" s="335" t="s">
        <v>51</v>
      </c>
      <c r="BB150" s="335" t="s">
        <v>51</v>
      </c>
      <c r="BC150" s="330" t="s">
        <v>1200</v>
      </c>
      <c r="BD150" s="330" t="s">
        <v>1201</v>
      </c>
      <c r="BE150" s="1" t="s">
        <v>51</v>
      </c>
      <c r="BF150" s="1" t="s">
        <v>51</v>
      </c>
    </row>
    <row r="151" spans="2:58" ht="120">
      <c r="B151" s="326">
        <v>42124</v>
      </c>
      <c r="C151" s="327" t="s">
        <v>826</v>
      </c>
      <c r="D151" s="327" t="s">
        <v>837</v>
      </c>
      <c r="E151" s="327" t="s">
        <v>889</v>
      </c>
      <c r="F151" s="327">
        <v>8537697</v>
      </c>
      <c r="G151" s="333">
        <v>14958565</v>
      </c>
      <c r="H151" s="327">
        <v>1</v>
      </c>
      <c r="I151" s="327" t="s">
        <v>108</v>
      </c>
      <c r="J151" s="327" t="s">
        <v>842</v>
      </c>
      <c r="K151" s="326">
        <v>41426</v>
      </c>
      <c r="L151" s="326">
        <v>40817</v>
      </c>
      <c r="M151" s="327" t="s">
        <v>839</v>
      </c>
      <c r="N151" s="334">
        <v>64000</v>
      </c>
      <c r="O151" s="334">
        <v>81756.25</v>
      </c>
      <c r="P151" s="334">
        <v>75000</v>
      </c>
      <c r="Q151" s="326">
        <v>42122</v>
      </c>
      <c r="R151" s="334"/>
      <c r="S151" s="327">
        <v>390</v>
      </c>
      <c r="T151" s="326"/>
      <c r="U151" s="326">
        <v>41546</v>
      </c>
      <c r="V151" s="335">
        <v>578</v>
      </c>
      <c r="W151" s="335">
        <v>0</v>
      </c>
      <c r="X151" s="335">
        <v>0</v>
      </c>
      <c r="Y151" s="335">
        <v>0</v>
      </c>
      <c r="Z151" s="335">
        <v>125</v>
      </c>
      <c r="AA151" s="335">
        <v>0</v>
      </c>
      <c r="AB151" s="335">
        <v>0</v>
      </c>
      <c r="AC151" s="335">
        <v>0</v>
      </c>
      <c r="AD151" s="335">
        <v>0</v>
      </c>
      <c r="AE151" s="335">
        <v>0</v>
      </c>
      <c r="AF151" s="335">
        <v>0</v>
      </c>
      <c r="AG151" s="335">
        <v>0</v>
      </c>
      <c r="AH151" s="335">
        <v>12</v>
      </c>
      <c r="AI151" s="335">
        <v>0</v>
      </c>
      <c r="AJ151" s="335">
        <v>14</v>
      </c>
      <c r="AK151" s="335">
        <v>0</v>
      </c>
      <c r="AL151" s="335">
        <v>151</v>
      </c>
      <c r="AM151" s="335">
        <v>427</v>
      </c>
      <c r="AN151" s="335">
        <v>37</v>
      </c>
      <c r="AO151" s="336">
        <v>0.3</v>
      </c>
      <c r="AP151" s="334">
        <v>59.21</v>
      </c>
      <c r="AQ151" s="334">
        <v>84.58</v>
      </c>
      <c r="AR151" s="337">
        <v>-25.374999899999999</v>
      </c>
      <c r="AS151" s="327" t="s">
        <v>51</v>
      </c>
      <c r="AT151" s="327" t="s">
        <v>51</v>
      </c>
      <c r="AU151" s="327">
        <v>578</v>
      </c>
      <c r="AV151" s="327">
        <v>341</v>
      </c>
      <c r="AW151" s="337">
        <v>84.58</v>
      </c>
      <c r="AX151" s="337">
        <v>-25.37</v>
      </c>
      <c r="AY151" s="334" t="s">
        <v>51</v>
      </c>
      <c r="AZ151" s="335">
        <v>86</v>
      </c>
      <c r="BA151" s="335" t="s">
        <v>51</v>
      </c>
      <c r="BB151" s="335" t="s">
        <v>51</v>
      </c>
      <c r="BC151" s="330" t="s">
        <v>1195</v>
      </c>
      <c r="BD151" s="330" t="s">
        <v>1165</v>
      </c>
      <c r="BE151" s="218" t="s">
        <v>51</v>
      </c>
      <c r="BF151" s="218" t="s">
        <v>51</v>
      </c>
    </row>
    <row r="152" spans="2:58" ht="120">
      <c r="B152" s="326">
        <v>42124</v>
      </c>
      <c r="C152" s="327" t="s">
        <v>824</v>
      </c>
      <c r="D152" s="327" t="s">
        <v>837</v>
      </c>
      <c r="E152" s="327" t="s">
        <v>867</v>
      </c>
      <c r="F152" s="327">
        <v>8572087</v>
      </c>
      <c r="G152" s="333">
        <v>15331242</v>
      </c>
      <c r="H152" s="327">
        <v>1</v>
      </c>
      <c r="I152" s="327" t="s">
        <v>108</v>
      </c>
      <c r="J152" s="327" t="s">
        <v>842</v>
      </c>
      <c r="K152" s="326">
        <v>41487</v>
      </c>
      <c r="L152" s="326">
        <v>41306</v>
      </c>
      <c r="M152" s="327" t="s">
        <v>839</v>
      </c>
      <c r="N152" s="334">
        <v>76000</v>
      </c>
      <c r="O152" s="334">
        <v>80817.94</v>
      </c>
      <c r="P152" s="334">
        <v>76000</v>
      </c>
      <c r="Q152" s="326">
        <v>41968</v>
      </c>
      <c r="R152" s="334"/>
      <c r="S152" s="327">
        <v>390</v>
      </c>
      <c r="T152" s="326"/>
      <c r="U152" s="326">
        <v>41607</v>
      </c>
      <c r="V152" s="335">
        <v>517</v>
      </c>
      <c r="W152" s="335">
        <v>80</v>
      </c>
      <c r="X152" s="335">
        <v>0</v>
      </c>
      <c r="Y152" s="335">
        <v>0</v>
      </c>
      <c r="Z152" s="335">
        <v>0</v>
      </c>
      <c r="AA152" s="335">
        <v>0</v>
      </c>
      <c r="AB152" s="335">
        <v>0</v>
      </c>
      <c r="AC152" s="335">
        <v>0</v>
      </c>
      <c r="AD152" s="335">
        <v>0</v>
      </c>
      <c r="AE152" s="335">
        <v>0</v>
      </c>
      <c r="AF152" s="335">
        <v>0</v>
      </c>
      <c r="AG152" s="335">
        <v>0</v>
      </c>
      <c r="AH152" s="335">
        <v>0</v>
      </c>
      <c r="AI152" s="335">
        <v>0</v>
      </c>
      <c r="AJ152" s="335">
        <v>14</v>
      </c>
      <c r="AK152" s="335">
        <v>0</v>
      </c>
      <c r="AL152" s="335">
        <v>94</v>
      </c>
      <c r="AM152" s="335">
        <v>423</v>
      </c>
      <c r="AN152" s="335">
        <v>33</v>
      </c>
      <c r="AO152" s="336">
        <v>0.3</v>
      </c>
      <c r="AP152" s="334">
        <v>59.21</v>
      </c>
      <c r="AQ152" s="334">
        <v>84.58</v>
      </c>
      <c r="AR152" s="337">
        <v>-25.374999899999999</v>
      </c>
      <c r="AS152" s="327" t="s">
        <v>51</v>
      </c>
      <c r="AT152" s="327" t="s">
        <v>51</v>
      </c>
      <c r="AU152" s="327">
        <v>517</v>
      </c>
      <c r="AV152" s="327">
        <v>106</v>
      </c>
      <c r="AW152" s="337">
        <v>84.58</v>
      </c>
      <c r="AX152" s="337">
        <v>-25.37</v>
      </c>
      <c r="AY152" s="334" t="s">
        <v>51</v>
      </c>
      <c r="AZ152" s="335">
        <v>317</v>
      </c>
      <c r="BA152" s="335" t="s">
        <v>51</v>
      </c>
      <c r="BB152" s="335" t="s">
        <v>51</v>
      </c>
      <c r="BC152" s="330" t="s">
        <v>1195</v>
      </c>
      <c r="BD152" s="330" t="s">
        <v>1002</v>
      </c>
      <c r="BE152" s="218" t="s">
        <v>51</v>
      </c>
      <c r="BF152" s="218" t="s">
        <v>51</v>
      </c>
    </row>
    <row r="153" spans="2:58" ht="120">
      <c r="B153" s="326">
        <v>42124</v>
      </c>
      <c r="C153" s="327" t="s">
        <v>826</v>
      </c>
      <c r="D153" s="327" t="s">
        <v>837</v>
      </c>
      <c r="E153" s="327" t="s">
        <v>902</v>
      </c>
      <c r="F153" s="327">
        <v>8546149</v>
      </c>
      <c r="G153" s="333">
        <v>15369770</v>
      </c>
      <c r="H153" s="327">
        <v>1</v>
      </c>
      <c r="I153" s="327" t="s">
        <v>108</v>
      </c>
      <c r="J153" s="327" t="s">
        <v>842</v>
      </c>
      <c r="K153" s="326">
        <v>41487</v>
      </c>
      <c r="L153" s="326">
        <v>40787</v>
      </c>
      <c r="M153" s="327" t="s">
        <v>839</v>
      </c>
      <c r="N153" s="334">
        <v>136400</v>
      </c>
      <c r="O153" s="334">
        <v>139724.6</v>
      </c>
      <c r="P153" s="334">
        <v>156000</v>
      </c>
      <c r="Q153" s="326">
        <v>42062</v>
      </c>
      <c r="R153" s="334">
        <v>124800</v>
      </c>
      <c r="S153" s="327">
        <v>390</v>
      </c>
      <c r="T153" s="326">
        <v>42101</v>
      </c>
      <c r="U153" s="326">
        <v>41607</v>
      </c>
      <c r="V153" s="335">
        <v>517</v>
      </c>
      <c r="W153" s="335">
        <v>80</v>
      </c>
      <c r="X153" s="335">
        <v>0</v>
      </c>
      <c r="Y153" s="335">
        <v>0</v>
      </c>
      <c r="Z153" s="335">
        <v>0</v>
      </c>
      <c r="AA153" s="335">
        <v>0</v>
      </c>
      <c r="AB153" s="335">
        <v>0</v>
      </c>
      <c r="AC153" s="335">
        <v>0</v>
      </c>
      <c r="AD153" s="335">
        <v>0</v>
      </c>
      <c r="AE153" s="335">
        <v>0</v>
      </c>
      <c r="AF153" s="335">
        <v>0</v>
      </c>
      <c r="AG153" s="335">
        <v>0</v>
      </c>
      <c r="AH153" s="335">
        <v>0</v>
      </c>
      <c r="AI153" s="335">
        <v>0</v>
      </c>
      <c r="AJ153" s="335">
        <v>14</v>
      </c>
      <c r="AK153" s="335">
        <v>0</v>
      </c>
      <c r="AL153" s="335">
        <v>94</v>
      </c>
      <c r="AM153" s="335">
        <v>423</v>
      </c>
      <c r="AN153" s="335">
        <v>33</v>
      </c>
      <c r="AO153" s="336">
        <v>0.3</v>
      </c>
      <c r="AP153" s="334">
        <v>59.21</v>
      </c>
      <c r="AQ153" s="334">
        <v>84.58</v>
      </c>
      <c r="AR153" s="337">
        <v>-25.374999899999999</v>
      </c>
      <c r="AS153" s="327" t="s">
        <v>51</v>
      </c>
      <c r="AT153" s="327" t="s">
        <v>51</v>
      </c>
      <c r="AU153" s="327">
        <v>494</v>
      </c>
      <c r="AV153" s="327">
        <v>257</v>
      </c>
      <c r="AW153" s="337">
        <v>84.58</v>
      </c>
      <c r="AX153" s="337">
        <v>-25.37</v>
      </c>
      <c r="AY153" s="334" t="s">
        <v>51</v>
      </c>
      <c r="AZ153" s="335">
        <v>166</v>
      </c>
      <c r="BA153" s="335" t="s">
        <v>51</v>
      </c>
      <c r="BB153" s="335" t="s">
        <v>51</v>
      </c>
      <c r="BC153" s="330" t="s">
        <v>1195</v>
      </c>
      <c r="BD153" s="330" t="s">
        <v>1164</v>
      </c>
      <c r="BE153" s="218" t="s">
        <v>51</v>
      </c>
      <c r="BF153" s="218" t="s">
        <v>51</v>
      </c>
    </row>
    <row r="154" spans="2:58" ht="45">
      <c r="B154" s="326">
        <v>42124</v>
      </c>
      <c r="C154" s="327" t="s">
        <v>823</v>
      </c>
      <c r="D154" s="327" t="s">
        <v>837</v>
      </c>
      <c r="E154" s="327" t="s">
        <v>900</v>
      </c>
      <c r="F154" s="327">
        <v>8522160</v>
      </c>
      <c r="G154" s="333">
        <v>15191158</v>
      </c>
      <c r="H154" s="327">
        <v>1</v>
      </c>
      <c r="I154" s="327" t="s">
        <v>107</v>
      </c>
      <c r="J154" s="327" t="s">
        <v>842</v>
      </c>
      <c r="K154" s="326">
        <v>41487</v>
      </c>
      <c r="L154" s="326">
        <v>40969</v>
      </c>
      <c r="M154" s="327" t="s">
        <v>839</v>
      </c>
      <c r="N154" s="334">
        <v>94400</v>
      </c>
      <c r="O154" s="334">
        <v>94358.84</v>
      </c>
      <c r="P154" s="334">
        <v>59500</v>
      </c>
      <c r="Q154" s="326">
        <v>42067</v>
      </c>
      <c r="R154" s="334">
        <v>47600</v>
      </c>
      <c r="S154" s="327">
        <v>450</v>
      </c>
      <c r="T154" s="326">
        <v>42083</v>
      </c>
      <c r="U154" s="326">
        <v>41607</v>
      </c>
      <c r="V154" s="335">
        <v>517</v>
      </c>
      <c r="W154" s="335">
        <v>0</v>
      </c>
      <c r="X154" s="335">
        <v>0</v>
      </c>
      <c r="Y154" s="335">
        <v>0</v>
      </c>
      <c r="Z154" s="335">
        <v>0</v>
      </c>
      <c r="AA154" s="335">
        <v>0</v>
      </c>
      <c r="AB154" s="335">
        <v>0</v>
      </c>
      <c r="AC154" s="335">
        <v>0</v>
      </c>
      <c r="AD154" s="335">
        <v>0</v>
      </c>
      <c r="AE154" s="335">
        <v>0</v>
      </c>
      <c r="AF154" s="335">
        <v>0</v>
      </c>
      <c r="AG154" s="335">
        <v>0</v>
      </c>
      <c r="AH154" s="335">
        <v>0</v>
      </c>
      <c r="AI154" s="335">
        <v>0</v>
      </c>
      <c r="AJ154" s="335">
        <v>59</v>
      </c>
      <c r="AK154" s="335">
        <v>0</v>
      </c>
      <c r="AL154" s="335">
        <v>59</v>
      </c>
      <c r="AM154" s="335">
        <v>458</v>
      </c>
      <c r="AN154" s="335">
        <v>8</v>
      </c>
      <c r="AO154" s="336">
        <v>0.3</v>
      </c>
      <c r="AP154" s="334">
        <v>59.21</v>
      </c>
      <c r="AQ154" s="334">
        <v>84.58</v>
      </c>
      <c r="AR154" s="337">
        <v>-25.374999899999999</v>
      </c>
      <c r="AS154" s="327" t="s">
        <v>51</v>
      </c>
      <c r="AT154" s="327" t="s">
        <v>51</v>
      </c>
      <c r="AU154" s="327">
        <v>476</v>
      </c>
      <c r="AV154" s="327">
        <v>417</v>
      </c>
      <c r="AW154" s="337">
        <v>84.58</v>
      </c>
      <c r="AX154" s="337">
        <v>-25.37</v>
      </c>
      <c r="AY154" s="334" t="s">
        <v>51</v>
      </c>
      <c r="AZ154" s="335">
        <v>41</v>
      </c>
      <c r="BA154" s="335" t="s">
        <v>51</v>
      </c>
      <c r="BB154" s="335" t="s">
        <v>51</v>
      </c>
      <c r="BC154" s="330" t="s">
        <v>963</v>
      </c>
      <c r="BD154" s="330" t="s">
        <v>74</v>
      </c>
      <c r="BE154" s="218" t="s">
        <v>51</v>
      </c>
      <c r="BF154" s="218" t="s">
        <v>51</v>
      </c>
    </row>
    <row r="155" spans="2:58" ht="120">
      <c r="B155" s="326">
        <v>42124</v>
      </c>
      <c r="C155" s="327" t="s">
        <v>826</v>
      </c>
      <c r="D155" s="327" t="s">
        <v>837</v>
      </c>
      <c r="E155" s="327" t="s">
        <v>883</v>
      </c>
      <c r="F155" s="327">
        <v>8542120</v>
      </c>
      <c r="G155" s="333">
        <v>14971063</v>
      </c>
      <c r="H155" s="327">
        <v>1</v>
      </c>
      <c r="I155" s="327" t="s">
        <v>108</v>
      </c>
      <c r="J155" s="327" t="s">
        <v>842</v>
      </c>
      <c r="K155" s="326">
        <v>41426</v>
      </c>
      <c r="L155" s="326">
        <v>39479</v>
      </c>
      <c r="M155" s="327" t="s">
        <v>839</v>
      </c>
      <c r="N155" s="334">
        <v>54000</v>
      </c>
      <c r="O155" s="334">
        <v>63790.93</v>
      </c>
      <c r="P155" s="334">
        <v>75000</v>
      </c>
      <c r="Q155" s="326">
        <v>42068</v>
      </c>
      <c r="R155" s="334"/>
      <c r="S155" s="327">
        <v>390</v>
      </c>
      <c r="T155" s="326"/>
      <c r="U155" s="326">
        <v>41546</v>
      </c>
      <c r="V155" s="335">
        <v>578</v>
      </c>
      <c r="W155" s="335">
        <v>0</v>
      </c>
      <c r="X155" s="335">
        <v>0</v>
      </c>
      <c r="Y155" s="335">
        <v>0</v>
      </c>
      <c r="Z155" s="335">
        <v>0</v>
      </c>
      <c r="AA155" s="335">
        <v>120</v>
      </c>
      <c r="AB155" s="335">
        <v>0</v>
      </c>
      <c r="AC155" s="335">
        <v>0</v>
      </c>
      <c r="AD155" s="335">
        <v>0</v>
      </c>
      <c r="AE155" s="335">
        <v>0</v>
      </c>
      <c r="AF155" s="335">
        <v>0</v>
      </c>
      <c r="AG155" s="335">
        <v>0</v>
      </c>
      <c r="AH155" s="335">
        <v>0</v>
      </c>
      <c r="AI155" s="335">
        <v>0</v>
      </c>
      <c r="AJ155" s="335">
        <v>14</v>
      </c>
      <c r="AK155" s="335">
        <v>0</v>
      </c>
      <c r="AL155" s="335">
        <v>134</v>
      </c>
      <c r="AM155" s="335">
        <v>444</v>
      </c>
      <c r="AN155" s="335">
        <v>54</v>
      </c>
      <c r="AO155" s="336">
        <v>0.3</v>
      </c>
      <c r="AP155" s="334">
        <v>59.21</v>
      </c>
      <c r="AQ155" s="334">
        <v>84.58</v>
      </c>
      <c r="AR155" s="337">
        <v>-25.374999899999999</v>
      </c>
      <c r="AS155" s="327" t="s">
        <v>51</v>
      </c>
      <c r="AT155" s="327" t="s">
        <v>51</v>
      </c>
      <c r="AU155" s="327">
        <v>578</v>
      </c>
      <c r="AV155" s="327">
        <v>229</v>
      </c>
      <c r="AW155" s="337">
        <v>84.58</v>
      </c>
      <c r="AX155" s="337">
        <v>-25.37</v>
      </c>
      <c r="AY155" s="334" t="s">
        <v>51</v>
      </c>
      <c r="AZ155" s="335">
        <v>215</v>
      </c>
      <c r="BA155" s="335" t="s">
        <v>51</v>
      </c>
      <c r="BB155" s="335" t="s">
        <v>51</v>
      </c>
      <c r="BC155" s="330" t="s">
        <v>1195</v>
      </c>
      <c r="BD155" s="330" t="s">
        <v>1202</v>
      </c>
      <c r="BE155" s="218" t="s">
        <v>51</v>
      </c>
      <c r="BF155" s="218" t="s">
        <v>51</v>
      </c>
    </row>
    <row r="156" spans="2:58" ht="75">
      <c r="B156" s="326">
        <v>42124</v>
      </c>
      <c r="C156" s="327" t="s">
        <v>826</v>
      </c>
      <c r="D156" s="327" t="s">
        <v>837</v>
      </c>
      <c r="E156" s="327" t="s">
        <v>868</v>
      </c>
      <c r="F156" s="327">
        <v>8545595</v>
      </c>
      <c r="G156" s="333">
        <v>15000060</v>
      </c>
      <c r="H156" s="327">
        <v>1</v>
      </c>
      <c r="I156" s="327" t="s">
        <v>133</v>
      </c>
      <c r="J156" s="327" t="s">
        <v>842</v>
      </c>
      <c r="K156" s="326">
        <v>41426</v>
      </c>
      <c r="L156" s="326">
        <v>39873</v>
      </c>
      <c r="M156" s="327" t="s">
        <v>839</v>
      </c>
      <c r="N156" s="334">
        <v>168000</v>
      </c>
      <c r="O156" s="334">
        <v>168000</v>
      </c>
      <c r="P156" s="334">
        <v>220000</v>
      </c>
      <c r="Q156" s="326">
        <v>42089</v>
      </c>
      <c r="R156" s="334"/>
      <c r="S156" s="327">
        <v>300</v>
      </c>
      <c r="T156" s="326"/>
      <c r="U156" s="326">
        <v>41546</v>
      </c>
      <c r="V156" s="335">
        <v>578</v>
      </c>
      <c r="W156" s="335">
        <v>80</v>
      </c>
      <c r="X156" s="335">
        <v>0</v>
      </c>
      <c r="Y156" s="335">
        <v>0</v>
      </c>
      <c r="Z156" s="335">
        <v>0</v>
      </c>
      <c r="AA156" s="335">
        <v>0</v>
      </c>
      <c r="AB156" s="335">
        <v>0</v>
      </c>
      <c r="AC156" s="335">
        <v>0</v>
      </c>
      <c r="AD156" s="335">
        <v>0</v>
      </c>
      <c r="AE156" s="335">
        <v>0</v>
      </c>
      <c r="AF156" s="335">
        <v>0</v>
      </c>
      <c r="AG156" s="335">
        <v>0</v>
      </c>
      <c r="AH156" s="335">
        <v>132</v>
      </c>
      <c r="AI156" s="335">
        <v>0</v>
      </c>
      <c r="AJ156" s="335">
        <v>14</v>
      </c>
      <c r="AK156" s="335">
        <v>0</v>
      </c>
      <c r="AL156" s="335">
        <v>226</v>
      </c>
      <c r="AM156" s="335">
        <v>352</v>
      </c>
      <c r="AN156" s="335">
        <v>52</v>
      </c>
      <c r="AO156" s="336">
        <v>0.3</v>
      </c>
      <c r="AP156" s="334">
        <v>59.21</v>
      </c>
      <c r="AQ156" s="334">
        <v>84.58</v>
      </c>
      <c r="AR156" s="337">
        <v>-25.374999899999999</v>
      </c>
      <c r="AS156" s="327" t="s">
        <v>51</v>
      </c>
      <c r="AT156" s="327" t="s">
        <v>51</v>
      </c>
      <c r="AU156" s="327">
        <v>578</v>
      </c>
      <c r="AV156" s="327">
        <v>328</v>
      </c>
      <c r="AW156" s="337">
        <v>84.58</v>
      </c>
      <c r="AX156" s="337">
        <v>-25.37</v>
      </c>
      <c r="AY156" s="334" t="s">
        <v>51</v>
      </c>
      <c r="AZ156" s="335">
        <v>24</v>
      </c>
      <c r="BA156" s="335" t="s">
        <v>51</v>
      </c>
      <c r="BB156" s="335" t="s">
        <v>51</v>
      </c>
      <c r="BC156" s="330" t="s">
        <v>1203</v>
      </c>
      <c r="BD156" s="330" t="s">
        <v>1204</v>
      </c>
      <c r="BE156" s="1" t="s">
        <v>51</v>
      </c>
      <c r="BF156" s="1" t="s">
        <v>51</v>
      </c>
    </row>
    <row r="157" spans="2:58" ht="45">
      <c r="B157" s="326">
        <v>42124</v>
      </c>
      <c r="C157" s="327" t="s">
        <v>824</v>
      </c>
      <c r="D157" s="327" t="s">
        <v>837</v>
      </c>
      <c r="E157" s="327" t="s">
        <v>912</v>
      </c>
      <c r="F157" s="327">
        <v>8572751</v>
      </c>
      <c r="G157" s="333">
        <v>15151061</v>
      </c>
      <c r="H157" s="327">
        <v>1</v>
      </c>
      <c r="I157" s="327" t="s">
        <v>133</v>
      </c>
      <c r="J157" s="327" t="s">
        <v>842</v>
      </c>
      <c r="K157" s="326">
        <v>41487</v>
      </c>
      <c r="L157" s="326">
        <v>40513</v>
      </c>
      <c r="M157" s="327" t="s">
        <v>839</v>
      </c>
      <c r="N157" s="334">
        <v>140000</v>
      </c>
      <c r="O157" s="334">
        <v>124419.62</v>
      </c>
      <c r="P157" s="334">
        <v>285500</v>
      </c>
      <c r="Q157" s="326">
        <v>42062</v>
      </c>
      <c r="R157" s="334"/>
      <c r="S157" s="327">
        <v>300</v>
      </c>
      <c r="T157" s="326"/>
      <c r="U157" s="326">
        <v>41607</v>
      </c>
      <c r="V157" s="335">
        <v>517</v>
      </c>
      <c r="W157" s="335">
        <v>0</v>
      </c>
      <c r="X157" s="335">
        <v>0</v>
      </c>
      <c r="Y157" s="335">
        <v>0</v>
      </c>
      <c r="Z157" s="335">
        <v>0</v>
      </c>
      <c r="AA157" s="335">
        <v>0</v>
      </c>
      <c r="AB157" s="335">
        <v>0</v>
      </c>
      <c r="AC157" s="335">
        <v>90</v>
      </c>
      <c r="AD157" s="335">
        <v>0</v>
      </c>
      <c r="AE157" s="335">
        <v>0</v>
      </c>
      <c r="AF157" s="335">
        <v>0</v>
      </c>
      <c r="AG157" s="335">
        <v>0</v>
      </c>
      <c r="AH157" s="335">
        <v>90</v>
      </c>
      <c r="AI157" s="335">
        <v>0</v>
      </c>
      <c r="AJ157" s="335">
        <v>28</v>
      </c>
      <c r="AK157" s="335">
        <v>0</v>
      </c>
      <c r="AL157" s="335">
        <v>208</v>
      </c>
      <c r="AM157" s="335">
        <v>309</v>
      </c>
      <c r="AN157" s="335">
        <v>9</v>
      </c>
      <c r="AO157" s="336">
        <v>0.3</v>
      </c>
      <c r="AP157" s="334">
        <v>59.21</v>
      </c>
      <c r="AQ157" s="334">
        <v>84.58</v>
      </c>
      <c r="AR157" s="337">
        <v>-25.374999899999999</v>
      </c>
      <c r="AS157" s="327" t="s">
        <v>51</v>
      </c>
      <c r="AT157" s="327" t="s">
        <v>51</v>
      </c>
      <c r="AU157" s="327">
        <v>517</v>
      </c>
      <c r="AV157" s="327">
        <v>186</v>
      </c>
      <c r="AW157" s="337">
        <v>84.58</v>
      </c>
      <c r="AX157" s="337">
        <v>-25.37</v>
      </c>
      <c r="AY157" s="334" t="s">
        <v>51</v>
      </c>
      <c r="AZ157" s="335">
        <v>123</v>
      </c>
      <c r="BA157" s="335" t="s">
        <v>51</v>
      </c>
      <c r="BB157" s="335" t="s">
        <v>51</v>
      </c>
      <c r="BC157" s="330" t="s">
        <v>1205</v>
      </c>
      <c r="BD157" s="330" t="s">
        <v>1206</v>
      </c>
      <c r="BE157" s="1" t="s">
        <v>51</v>
      </c>
      <c r="BF157" s="1" t="s">
        <v>51</v>
      </c>
    </row>
    <row r="158" spans="2:58" ht="75">
      <c r="B158" s="326">
        <v>42124</v>
      </c>
      <c r="C158" s="327" t="s">
        <v>826</v>
      </c>
      <c r="D158" s="327" t="s">
        <v>837</v>
      </c>
      <c r="E158" s="327" t="s">
        <v>896</v>
      </c>
      <c r="F158" s="327">
        <v>8540233</v>
      </c>
      <c r="G158" s="333">
        <v>14979421</v>
      </c>
      <c r="H158" s="327">
        <v>1</v>
      </c>
      <c r="I158" s="327" t="s">
        <v>105</v>
      </c>
      <c r="J158" s="327" t="s">
        <v>842</v>
      </c>
      <c r="K158" s="326">
        <v>41426</v>
      </c>
      <c r="L158" s="326">
        <v>41518</v>
      </c>
      <c r="M158" s="327" t="s">
        <v>839</v>
      </c>
      <c r="N158" s="334">
        <v>97360</v>
      </c>
      <c r="O158" s="334">
        <v>104882.46</v>
      </c>
      <c r="P158" s="334">
        <v>55000</v>
      </c>
      <c r="Q158" s="326">
        <v>42104</v>
      </c>
      <c r="R158" s="334"/>
      <c r="S158" s="327">
        <v>330</v>
      </c>
      <c r="T158" s="326"/>
      <c r="U158" s="326">
        <v>41546</v>
      </c>
      <c r="V158" s="335">
        <v>578</v>
      </c>
      <c r="W158" s="335">
        <v>0</v>
      </c>
      <c r="X158" s="335">
        <v>0</v>
      </c>
      <c r="Y158" s="335">
        <v>0</v>
      </c>
      <c r="Z158" s="335">
        <v>125</v>
      </c>
      <c r="AA158" s="335">
        <v>0</v>
      </c>
      <c r="AB158" s="335">
        <v>0</v>
      </c>
      <c r="AC158" s="335">
        <v>0</v>
      </c>
      <c r="AD158" s="335">
        <v>0</v>
      </c>
      <c r="AE158" s="335">
        <v>0</v>
      </c>
      <c r="AF158" s="335">
        <v>0</v>
      </c>
      <c r="AG158" s="335">
        <v>0</v>
      </c>
      <c r="AH158" s="335">
        <v>75</v>
      </c>
      <c r="AI158" s="335">
        <v>0</v>
      </c>
      <c r="AJ158" s="335">
        <v>14</v>
      </c>
      <c r="AK158" s="335">
        <v>0</v>
      </c>
      <c r="AL158" s="335">
        <v>214</v>
      </c>
      <c r="AM158" s="335">
        <v>364</v>
      </c>
      <c r="AN158" s="335">
        <v>34</v>
      </c>
      <c r="AO158" s="336">
        <v>0.3</v>
      </c>
      <c r="AP158" s="334">
        <v>59.21</v>
      </c>
      <c r="AQ158" s="334">
        <v>84.58</v>
      </c>
      <c r="AR158" s="337">
        <v>-25.374999899999999</v>
      </c>
      <c r="AS158" s="327" t="s">
        <v>51</v>
      </c>
      <c r="AT158" s="327" t="s">
        <v>51</v>
      </c>
      <c r="AU158" s="327">
        <v>578</v>
      </c>
      <c r="AV158" s="327">
        <v>113</v>
      </c>
      <c r="AW158" s="337">
        <v>84.58</v>
      </c>
      <c r="AX158" s="337">
        <v>-25.37</v>
      </c>
      <c r="AY158" s="334" t="s">
        <v>51</v>
      </c>
      <c r="AZ158" s="335">
        <v>251</v>
      </c>
      <c r="BA158" s="335" t="s">
        <v>51</v>
      </c>
      <c r="BB158" s="335" t="s">
        <v>51</v>
      </c>
      <c r="BC158" s="330" t="s">
        <v>1207</v>
      </c>
      <c r="BD158" s="330" t="s">
        <v>1173</v>
      </c>
      <c r="BE158" s="1" t="s">
        <v>51</v>
      </c>
      <c r="BF158" s="1" t="s">
        <v>51</v>
      </c>
    </row>
    <row r="159" spans="2:58" ht="75">
      <c r="B159" s="326">
        <v>42124</v>
      </c>
      <c r="C159" s="327" t="s">
        <v>826</v>
      </c>
      <c r="D159" s="327" t="s">
        <v>837</v>
      </c>
      <c r="E159" s="327" t="s">
        <v>862</v>
      </c>
      <c r="F159" s="327">
        <v>8554781</v>
      </c>
      <c r="G159" s="333">
        <v>15184211</v>
      </c>
      <c r="H159" s="327">
        <v>1</v>
      </c>
      <c r="I159" s="327" t="s">
        <v>105</v>
      </c>
      <c r="J159" s="327" t="s">
        <v>842</v>
      </c>
      <c r="K159" s="326">
        <v>41487</v>
      </c>
      <c r="L159" s="326">
        <v>41395</v>
      </c>
      <c r="M159" s="327" t="s">
        <v>839</v>
      </c>
      <c r="N159" s="334">
        <v>136000</v>
      </c>
      <c r="O159" s="334">
        <v>138451.18</v>
      </c>
      <c r="P159" s="334">
        <v>105000</v>
      </c>
      <c r="Q159" s="326">
        <v>42055</v>
      </c>
      <c r="R159" s="334"/>
      <c r="S159" s="327">
        <v>330</v>
      </c>
      <c r="T159" s="326"/>
      <c r="U159" s="326">
        <v>41607</v>
      </c>
      <c r="V159" s="335">
        <v>517</v>
      </c>
      <c r="W159" s="335">
        <v>81</v>
      </c>
      <c r="X159" s="335">
        <v>0</v>
      </c>
      <c r="Y159" s="335">
        <v>0</v>
      </c>
      <c r="Z159" s="335">
        <v>0</v>
      </c>
      <c r="AA159" s="335">
        <v>0</v>
      </c>
      <c r="AB159" s="335">
        <v>0</v>
      </c>
      <c r="AC159" s="335">
        <v>0</v>
      </c>
      <c r="AD159" s="335">
        <v>0</v>
      </c>
      <c r="AE159" s="335">
        <v>0</v>
      </c>
      <c r="AF159" s="335">
        <v>0</v>
      </c>
      <c r="AG159" s="335">
        <v>0</v>
      </c>
      <c r="AH159" s="335">
        <v>0</v>
      </c>
      <c r="AI159" s="335">
        <v>0</v>
      </c>
      <c r="AJ159" s="335">
        <v>14</v>
      </c>
      <c r="AK159" s="335">
        <v>0</v>
      </c>
      <c r="AL159" s="335">
        <v>95</v>
      </c>
      <c r="AM159" s="335">
        <v>422</v>
      </c>
      <c r="AN159" s="335">
        <v>92</v>
      </c>
      <c r="AO159" s="336">
        <v>0.3</v>
      </c>
      <c r="AP159" s="334">
        <v>59.21</v>
      </c>
      <c r="AQ159" s="334">
        <v>84.58</v>
      </c>
      <c r="AR159" s="337">
        <v>-25.374999899999999</v>
      </c>
      <c r="AS159" s="327" t="s">
        <v>51</v>
      </c>
      <c r="AT159" s="327" t="s">
        <v>51</v>
      </c>
      <c r="AU159" s="327">
        <v>517</v>
      </c>
      <c r="AV159" s="327">
        <v>218</v>
      </c>
      <c r="AW159" s="337">
        <v>84.58</v>
      </c>
      <c r="AX159" s="337">
        <v>-25.37</v>
      </c>
      <c r="AY159" s="334" t="s">
        <v>51</v>
      </c>
      <c r="AZ159" s="335">
        <v>204</v>
      </c>
      <c r="BA159" s="335" t="s">
        <v>51</v>
      </c>
      <c r="BB159" s="335" t="s">
        <v>51</v>
      </c>
      <c r="BC159" s="330" t="s">
        <v>1208</v>
      </c>
      <c r="BD159" s="330" t="s">
        <v>1007</v>
      </c>
      <c r="BE159" s="1" t="s">
        <v>51</v>
      </c>
      <c r="BF159" s="1" t="s">
        <v>51</v>
      </c>
    </row>
    <row r="160" spans="2:58" ht="120">
      <c r="B160" s="326">
        <v>42124</v>
      </c>
      <c r="C160" s="327" t="s">
        <v>826</v>
      </c>
      <c r="D160" s="327" t="s">
        <v>837</v>
      </c>
      <c r="E160" s="327" t="s">
        <v>857</v>
      </c>
      <c r="F160" s="327">
        <v>8564121</v>
      </c>
      <c r="G160" s="333">
        <v>14982227</v>
      </c>
      <c r="H160" s="327">
        <v>1</v>
      </c>
      <c r="I160" s="327" t="s">
        <v>120</v>
      </c>
      <c r="J160" s="327" t="s">
        <v>842</v>
      </c>
      <c r="K160" s="326">
        <v>41426</v>
      </c>
      <c r="L160" s="326">
        <v>40360</v>
      </c>
      <c r="M160" s="327" t="s">
        <v>839</v>
      </c>
      <c r="N160" s="334">
        <v>88500</v>
      </c>
      <c r="O160" s="334">
        <v>95974.94</v>
      </c>
      <c r="P160" s="334">
        <v>47000</v>
      </c>
      <c r="Q160" s="326">
        <v>42031</v>
      </c>
      <c r="R160" s="334">
        <v>37600</v>
      </c>
      <c r="S160" s="327">
        <v>390</v>
      </c>
      <c r="T160" s="326">
        <v>42054</v>
      </c>
      <c r="U160" s="326">
        <v>41546</v>
      </c>
      <c r="V160" s="335">
        <v>578</v>
      </c>
      <c r="W160" s="335">
        <v>0</v>
      </c>
      <c r="X160" s="335">
        <v>0</v>
      </c>
      <c r="Y160" s="335">
        <v>0</v>
      </c>
      <c r="Z160" s="335">
        <v>0</v>
      </c>
      <c r="AA160" s="335">
        <v>0</v>
      </c>
      <c r="AB160" s="335">
        <v>0</v>
      </c>
      <c r="AC160" s="335">
        <v>0</v>
      </c>
      <c r="AD160" s="335">
        <v>0</v>
      </c>
      <c r="AE160" s="335">
        <v>0</v>
      </c>
      <c r="AF160" s="335">
        <v>0</v>
      </c>
      <c r="AG160" s="335">
        <v>0</v>
      </c>
      <c r="AH160" s="335">
        <v>0</v>
      </c>
      <c r="AI160" s="335">
        <v>0</v>
      </c>
      <c r="AJ160" s="335">
        <v>42</v>
      </c>
      <c r="AK160" s="335">
        <v>0</v>
      </c>
      <c r="AL160" s="335">
        <v>42</v>
      </c>
      <c r="AM160" s="335">
        <v>536</v>
      </c>
      <c r="AN160" s="335">
        <v>146</v>
      </c>
      <c r="AO160" s="336">
        <v>0.3</v>
      </c>
      <c r="AP160" s="334">
        <v>59.21</v>
      </c>
      <c r="AQ160" s="334">
        <v>84.58</v>
      </c>
      <c r="AR160" s="337">
        <v>-25.374999899999999</v>
      </c>
      <c r="AS160" s="327" t="s">
        <v>51</v>
      </c>
      <c r="AT160" s="327" t="s">
        <v>51</v>
      </c>
      <c r="AU160" s="327">
        <v>508</v>
      </c>
      <c r="AV160" s="327">
        <v>466</v>
      </c>
      <c r="AW160" s="337">
        <v>84.58</v>
      </c>
      <c r="AX160" s="337">
        <v>-25.37</v>
      </c>
      <c r="AY160" s="334" t="s">
        <v>51</v>
      </c>
      <c r="AZ160" s="335">
        <v>70</v>
      </c>
      <c r="BA160" s="335" t="s">
        <v>51</v>
      </c>
      <c r="BB160" s="335" t="s">
        <v>51</v>
      </c>
      <c r="BC160" s="330" t="s">
        <v>1209</v>
      </c>
      <c r="BD160" s="330" t="s">
        <v>1210</v>
      </c>
      <c r="BE160" s="218" t="s">
        <v>51</v>
      </c>
      <c r="BF160" s="218" t="s">
        <v>51</v>
      </c>
    </row>
    <row r="161" spans="2:58" ht="45">
      <c r="B161" s="326">
        <v>42124</v>
      </c>
      <c r="C161" s="327" t="s">
        <v>826</v>
      </c>
      <c r="D161" s="327" t="s">
        <v>837</v>
      </c>
      <c r="E161" s="327" t="s">
        <v>849</v>
      </c>
      <c r="F161" s="327">
        <v>8549331</v>
      </c>
      <c r="G161" s="333">
        <v>14851620</v>
      </c>
      <c r="H161" s="327">
        <v>1</v>
      </c>
      <c r="I161" s="327" t="s">
        <v>132</v>
      </c>
      <c r="J161" s="327" t="s">
        <v>852</v>
      </c>
      <c r="K161" s="326">
        <v>41426</v>
      </c>
      <c r="L161" s="326">
        <v>39052</v>
      </c>
      <c r="M161" s="327" t="s">
        <v>839</v>
      </c>
      <c r="N161" s="334">
        <v>183920</v>
      </c>
      <c r="O161" s="334">
        <v>183439.06</v>
      </c>
      <c r="P161" s="334">
        <v>160000</v>
      </c>
      <c r="Q161" s="326">
        <v>41928</v>
      </c>
      <c r="R161" s="334">
        <v>157250</v>
      </c>
      <c r="S161" s="327">
        <v>440</v>
      </c>
      <c r="T161" s="326">
        <v>41968</v>
      </c>
      <c r="U161" s="326">
        <v>41546</v>
      </c>
      <c r="V161" s="335">
        <v>578</v>
      </c>
      <c r="W161" s="335">
        <v>0</v>
      </c>
      <c r="X161" s="335">
        <v>0</v>
      </c>
      <c r="Y161" s="335">
        <v>0</v>
      </c>
      <c r="Z161" s="335">
        <v>0</v>
      </c>
      <c r="AA161" s="335">
        <v>0</v>
      </c>
      <c r="AB161" s="335">
        <v>0</v>
      </c>
      <c r="AC161" s="335">
        <v>0</v>
      </c>
      <c r="AD161" s="335">
        <v>0</v>
      </c>
      <c r="AE161" s="335">
        <v>0</v>
      </c>
      <c r="AF161" s="335">
        <v>0</v>
      </c>
      <c r="AG161" s="335">
        <v>0</v>
      </c>
      <c r="AH161" s="335">
        <v>0</v>
      </c>
      <c r="AI161" s="335">
        <v>0</v>
      </c>
      <c r="AJ161" s="335">
        <v>0</v>
      </c>
      <c r="AK161" s="335">
        <v>0</v>
      </c>
      <c r="AL161" s="335">
        <v>0</v>
      </c>
      <c r="AM161" s="335">
        <v>578</v>
      </c>
      <c r="AN161" s="335">
        <v>138</v>
      </c>
      <c r="AO161" s="336">
        <v>0.3</v>
      </c>
      <c r="AP161" s="334">
        <v>59.21</v>
      </c>
      <c r="AQ161" s="334">
        <v>84.58</v>
      </c>
      <c r="AR161" s="337">
        <v>-25.374999899999999</v>
      </c>
      <c r="AS161" s="327" t="s">
        <v>51</v>
      </c>
      <c r="AT161" s="327" t="s">
        <v>51</v>
      </c>
      <c r="AU161" s="327">
        <v>422</v>
      </c>
      <c r="AV161" s="327">
        <v>422</v>
      </c>
      <c r="AW161" s="337">
        <v>84.58</v>
      </c>
      <c r="AX161" s="337">
        <v>-25.37</v>
      </c>
      <c r="AY161" s="334" t="s">
        <v>51</v>
      </c>
      <c r="AZ161" s="335">
        <v>156</v>
      </c>
      <c r="BA161" s="335" t="s">
        <v>51</v>
      </c>
      <c r="BB161" s="335" t="s">
        <v>51</v>
      </c>
      <c r="BC161" s="330" t="s">
        <v>1211</v>
      </c>
      <c r="BD161" s="330" t="s">
        <v>1212</v>
      </c>
      <c r="BE161" s="218" t="s">
        <v>51</v>
      </c>
      <c r="BF161" s="218" t="s">
        <v>51</v>
      </c>
    </row>
    <row r="162" spans="2:58" ht="120">
      <c r="B162" s="326">
        <v>42124</v>
      </c>
      <c r="C162" s="327" t="s">
        <v>825</v>
      </c>
      <c r="D162" s="327" t="s">
        <v>837</v>
      </c>
      <c r="E162" s="327" t="s">
        <v>898</v>
      </c>
      <c r="F162" s="327">
        <v>8574846</v>
      </c>
      <c r="G162" s="333">
        <v>15221070</v>
      </c>
      <c r="H162" s="327">
        <v>1</v>
      </c>
      <c r="I162" s="327" t="s">
        <v>112</v>
      </c>
      <c r="J162" s="327" t="s">
        <v>842</v>
      </c>
      <c r="K162" s="326">
        <v>41487</v>
      </c>
      <c r="L162" s="326">
        <v>41091</v>
      </c>
      <c r="M162" s="327" t="s">
        <v>839</v>
      </c>
      <c r="N162" s="334">
        <v>148480</v>
      </c>
      <c r="O162" s="334">
        <v>156275.01999999999</v>
      </c>
      <c r="P162" s="334">
        <v>175000</v>
      </c>
      <c r="Q162" s="326">
        <v>41969</v>
      </c>
      <c r="R162" s="334"/>
      <c r="S162" s="327">
        <v>390</v>
      </c>
      <c r="T162" s="326"/>
      <c r="U162" s="326">
        <v>41607</v>
      </c>
      <c r="V162" s="335">
        <v>517</v>
      </c>
      <c r="W162" s="335">
        <v>80</v>
      </c>
      <c r="X162" s="335">
        <v>0</v>
      </c>
      <c r="Y162" s="335">
        <v>0</v>
      </c>
      <c r="Z162" s="335">
        <v>0</v>
      </c>
      <c r="AA162" s="335">
        <v>0</v>
      </c>
      <c r="AB162" s="335">
        <v>0</v>
      </c>
      <c r="AC162" s="335">
        <v>0</v>
      </c>
      <c r="AD162" s="335">
        <v>0</v>
      </c>
      <c r="AE162" s="335">
        <v>0</v>
      </c>
      <c r="AF162" s="335">
        <v>0</v>
      </c>
      <c r="AG162" s="335">
        <v>0</v>
      </c>
      <c r="AH162" s="335">
        <v>0</v>
      </c>
      <c r="AI162" s="335">
        <v>0</v>
      </c>
      <c r="AJ162" s="335">
        <v>14</v>
      </c>
      <c r="AK162" s="335">
        <v>0</v>
      </c>
      <c r="AL162" s="335">
        <v>94</v>
      </c>
      <c r="AM162" s="335">
        <v>423</v>
      </c>
      <c r="AN162" s="335">
        <v>33</v>
      </c>
      <c r="AO162" s="336">
        <v>0.3</v>
      </c>
      <c r="AP162" s="334">
        <v>59.21</v>
      </c>
      <c r="AQ162" s="334">
        <v>84.58</v>
      </c>
      <c r="AR162" s="337">
        <v>-25.374999899999999</v>
      </c>
      <c r="AS162" s="327" t="s">
        <v>51</v>
      </c>
      <c r="AT162" s="327" t="s">
        <v>51</v>
      </c>
      <c r="AU162" s="327">
        <v>517</v>
      </c>
      <c r="AV162" s="327">
        <v>236</v>
      </c>
      <c r="AW162" s="337">
        <v>84.58</v>
      </c>
      <c r="AX162" s="337">
        <v>-25.37</v>
      </c>
      <c r="AY162" s="334" t="s">
        <v>51</v>
      </c>
      <c r="AZ162" s="335">
        <v>187</v>
      </c>
      <c r="BA162" s="335" t="s">
        <v>51</v>
      </c>
      <c r="BB162" s="335" t="s">
        <v>51</v>
      </c>
      <c r="BC162" s="330" t="s">
        <v>1195</v>
      </c>
      <c r="BD162" s="330" t="s">
        <v>1005</v>
      </c>
      <c r="BE162" s="218" t="s">
        <v>51</v>
      </c>
      <c r="BF162" s="218" t="s">
        <v>51</v>
      </c>
    </row>
    <row r="163" spans="2:58" ht="90">
      <c r="B163" s="326">
        <v>42124</v>
      </c>
      <c r="C163" s="327" t="s">
        <v>826</v>
      </c>
      <c r="D163" s="327" t="s">
        <v>837</v>
      </c>
      <c r="E163" s="327" t="s">
        <v>906</v>
      </c>
      <c r="F163" s="327">
        <v>8548257</v>
      </c>
      <c r="G163" s="333">
        <v>14892889</v>
      </c>
      <c r="H163" s="327">
        <v>1</v>
      </c>
      <c r="I163" s="327" t="s">
        <v>104</v>
      </c>
      <c r="J163" s="327" t="s">
        <v>842</v>
      </c>
      <c r="K163" s="326">
        <v>41426</v>
      </c>
      <c r="L163" s="326">
        <v>41609</v>
      </c>
      <c r="M163" s="327" t="s">
        <v>839</v>
      </c>
      <c r="N163" s="334">
        <v>49400</v>
      </c>
      <c r="O163" s="334">
        <v>45641.27</v>
      </c>
      <c r="P163" s="334">
        <v>40500</v>
      </c>
      <c r="Q163" s="326">
        <v>42005</v>
      </c>
      <c r="R163" s="334"/>
      <c r="S163" s="327">
        <v>330</v>
      </c>
      <c r="T163" s="326"/>
      <c r="U163" s="326">
        <v>41609</v>
      </c>
      <c r="V163" s="335">
        <v>515</v>
      </c>
      <c r="W163" s="335">
        <v>0</v>
      </c>
      <c r="X163" s="335">
        <v>0</v>
      </c>
      <c r="Y163" s="335">
        <v>0</v>
      </c>
      <c r="Z163" s="335">
        <v>125</v>
      </c>
      <c r="AA163" s="335">
        <v>0</v>
      </c>
      <c r="AB163" s="335">
        <v>0</v>
      </c>
      <c r="AC163" s="335">
        <v>0</v>
      </c>
      <c r="AD163" s="335">
        <v>0</v>
      </c>
      <c r="AE163" s="335">
        <v>0</v>
      </c>
      <c r="AF163" s="335">
        <v>0</v>
      </c>
      <c r="AG163" s="335">
        <v>0</v>
      </c>
      <c r="AH163" s="335">
        <v>45</v>
      </c>
      <c r="AI163" s="335">
        <v>0</v>
      </c>
      <c r="AJ163" s="335">
        <v>14</v>
      </c>
      <c r="AK163" s="335">
        <v>0</v>
      </c>
      <c r="AL163" s="335">
        <v>184</v>
      </c>
      <c r="AM163" s="335">
        <v>331</v>
      </c>
      <c r="AN163" s="335">
        <v>1</v>
      </c>
      <c r="AO163" s="336">
        <v>0.3</v>
      </c>
      <c r="AP163" s="334">
        <v>59.21</v>
      </c>
      <c r="AQ163" s="334">
        <v>84.58</v>
      </c>
      <c r="AR163" s="337">
        <v>-25.374999899999999</v>
      </c>
      <c r="AS163" s="327" t="s">
        <v>51</v>
      </c>
      <c r="AT163" s="327" t="s">
        <v>51</v>
      </c>
      <c r="AU163" s="327">
        <v>515</v>
      </c>
      <c r="AV163" s="327">
        <v>223</v>
      </c>
      <c r="AW163" s="337">
        <v>84.58</v>
      </c>
      <c r="AX163" s="337">
        <v>-25.37</v>
      </c>
      <c r="AY163" s="334" t="s">
        <v>51</v>
      </c>
      <c r="AZ163" s="335">
        <v>108</v>
      </c>
      <c r="BA163" s="335" t="s">
        <v>51</v>
      </c>
      <c r="BB163" s="335" t="s">
        <v>51</v>
      </c>
      <c r="BC163" s="330" t="s">
        <v>1213</v>
      </c>
      <c r="BD163" s="330" t="s">
        <v>1168</v>
      </c>
      <c r="BE163" s="1" t="s">
        <v>51</v>
      </c>
      <c r="BF163" s="1" t="s">
        <v>51</v>
      </c>
    </row>
    <row r="164" spans="2:58" ht="120">
      <c r="B164" s="326">
        <v>42124</v>
      </c>
      <c r="C164" s="327" t="s">
        <v>826</v>
      </c>
      <c r="D164" s="327" t="s">
        <v>837</v>
      </c>
      <c r="E164" s="327" t="s">
        <v>863</v>
      </c>
      <c r="F164" s="327">
        <v>8536942</v>
      </c>
      <c r="G164" s="333">
        <v>14863286</v>
      </c>
      <c r="H164" s="327">
        <v>1</v>
      </c>
      <c r="I164" s="327" t="s">
        <v>108</v>
      </c>
      <c r="J164" s="327" t="s">
        <v>850</v>
      </c>
      <c r="K164" s="326">
        <v>41426</v>
      </c>
      <c r="L164" s="326">
        <v>40664</v>
      </c>
      <c r="M164" s="327" t="s">
        <v>839</v>
      </c>
      <c r="N164" s="334">
        <v>46400</v>
      </c>
      <c r="O164" s="334">
        <v>44356.2</v>
      </c>
      <c r="P164" s="334">
        <v>70000</v>
      </c>
      <c r="Q164" s="326">
        <v>42095</v>
      </c>
      <c r="R164" s="334"/>
      <c r="S164" s="327">
        <v>390</v>
      </c>
      <c r="T164" s="326"/>
      <c r="U164" s="326">
        <v>41546</v>
      </c>
      <c r="V164" s="335">
        <v>578</v>
      </c>
      <c r="W164" s="335">
        <v>0</v>
      </c>
      <c r="X164" s="335">
        <v>0</v>
      </c>
      <c r="Y164" s="335">
        <v>0</v>
      </c>
      <c r="Z164" s="335">
        <v>0</v>
      </c>
      <c r="AA164" s="335">
        <v>120</v>
      </c>
      <c r="AB164" s="335">
        <v>0</v>
      </c>
      <c r="AC164" s="335">
        <v>0</v>
      </c>
      <c r="AD164" s="335">
        <v>0</v>
      </c>
      <c r="AE164" s="335">
        <v>0</v>
      </c>
      <c r="AF164" s="335">
        <v>0</v>
      </c>
      <c r="AG164" s="335">
        <v>0</v>
      </c>
      <c r="AH164" s="335">
        <v>0</v>
      </c>
      <c r="AI164" s="335">
        <v>0</v>
      </c>
      <c r="AJ164" s="335">
        <v>14</v>
      </c>
      <c r="AK164" s="335">
        <v>0</v>
      </c>
      <c r="AL164" s="335">
        <v>134</v>
      </c>
      <c r="AM164" s="335">
        <v>444</v>
      </c>
      <c r="AN164" s="335">
        <v>54</v>
      </c>
      <c r="AO164" s="336">
        <v>0.3</v>
      </c>
      <c r="AP164" s="334">
        <v>59.21</v>
      </c>
      <c r="AQ164" s="334">
        <v>84.58</v>
      </c>
      <c r="AR164" s="337">
        <v>-25.374999899999999</v>
      </c>
      <c r="AS164" s="327" t="s">
        <v>51</v>
      </c>
      <c r="AT164" s="327" t="s">
        <v>51</v>
      </c>
      <c r="AU164" s="327">
        <v>578</v>
      </c>
      <c r="AV164" s="327">
        <v>390</v>
      </c>
      <c r="AW164" s="337">
        <v>84.58</v>
      </c>
      <c r="AX164" s="337">
        <v>-25.37</v>
      </c>
      <c r="AY164" s="334" t="s">
        <v>51</v>
      </c>
      <c r="AZ164" s="335">
        <v>54</v>
      </c>
      <c r="BA164" s="335" t="s">
        <v>51</v>
      </c>
      <c r="BB164" s="335" t="s">
        <v>51</v>
      </c>
      <c r="BC164" s="330" t="s">
        <v>1195</v>
      </c>
      <c r="BD164" s="330" t="s">
        <v>1009</v>
      </c>
      <c r="BE164" s="218" t="s">
        <v>51</v>
      </c>
      <c r="BF164" s="218" t="s">
        <v>51</v>
      </c>
    </row>
    <row r="165" spans="2:58" ht="90">
      <c r="B165" s="326">
        <v>42124</v>
      </c>
      <c r="C165" s="327" t="s">
        <v>826</v>
      </c>
      <c r="D165" s="327" t="s">
        <v>837</v>
      </c>
      <c r="E165" s="327" t="s">
        <v>920</v>
      </c>
      <c r="F165" s="327">
        <v>8555768</v>
      </c>
      <c r="G165" s="333">
        <v>14971238</v>
      </c>
      <c r="H165" s="327">
        <v>1</v>
      </c>
      <c r="I165" s="327" t="s">
        <v>108</v>
      </c>
      <c r="J165" s="327" t="s">
        <v>842</v>
      </c>
      <c r="K165" s="326">
        <v>41426</v>
      </c>
      <c r="L165" s="326">
        <v>40057</v>
      </c>
      <c r="M165" s="327" t="s">
        <v>839</v>
      </c>
      <c r="N165" s="334">
        <v>50000</v>
      </c>
      <c r="O165" s="334">
        <v>41219.589999999997</v>
      </c>
      <c r="P165" s="334">
        <v>60000</v>
      </c>
      <c r="Q165" s="326">
        <v>42072</v>
      </c>
      <c r="R165" s="334"/>
      <c r="S165" s="327">
        <v>390</v>
      </c>
      <c r="T165" s="326"/>
      <c r="U165" s="326">
        <v>41546</v>
      </c>
      <c r="V165" s="335">
        <v>578</v>
      </c>
      <c r="W165" s="335">
        <v>0</v>
      </c>
      <c r="X165" s="335">
        <v>0</v>
      </c>
      <c r="Y165" s="335">
        <v>0</v>
      </c>
      <c r="Z165" s="335">
        <v>151</v>
      </c>
      <c r="AA165" s="335">
        <v>0</v>
      </c>
      <c r="AB165" s="335">
        <v>0</v>
      </c>
      <c r="AC165" s="335">
        <v>0</v>
      </c>
      <c r="AD165" s="335">
        <v>0</v>
      </c>
      <c r="AE165" s="335">
        <v>0</v>
      </c>
      <c r="AF165" s="335">
        <v>0</v>
      </c>
      <c r="AG165" s="335">
        <v>0</v>
      </c>
      <c r="AH165" s="335">
        <v>0</v>
      </c>
      <c r="AI165" s="335">
        <v>0</v>
      </c>
      <c r="AJ165" s="335">
        <v>27</v>
      </c>
      <c r="AK165" s="335">
        <v>0</v>
      </c>
      <c r="AL165" s="335">
        <v>178</v>
      </c>
      <c r="AM165" s="335">
        <v>400</v>
      </c>
      <c r="AN165" s="335">
        <v>10</v>
      </c>
      <c r="AO165" s="336">
        <v>0.3</v>
      </c>
      <c r="AP165" s="334">
        <v>59.21</v>
      </c>
      <c r="AQ165" s="334">
        <v>84.58</v>
      </c>
      <c r="AR165" s="337">
        <v>-25.374999899999999</v>
      </c>
      <c r="AS165" s="327" t="s">
        <v>51</v>
      </c>
      <c r="AT165" s="327" t="s">
        <v>51</v>
      </c>
      <c r="AU165" s="327">
        <v>578</v>
      </c>
      <c r="AV165" s="327">
        <v>80</v>
      </c>
      <c r="AW165" s="337">
        <v>84.58</v>
      </c>
      <c r="AX165" s="337">
        <v>-25.37</v>
      </c>
      <c r="AY165" s="334" t="s">
        <v>51</v>
      </c>
      <c r="AZ165" s="335">
        <v>320</v>
      </c>
      <c r="BA165" s="335" t="s">
        <v>51</v>
      </c>
      <c r="BB165" s="335" t="s">
        <v>51</v>
      </c>
      <c r="BC165" s="330" t="s">
        <v>1214</v>
      </c>
      <c r="BD165" s="330" t="s">
        <v>1003</v>
      </c>
      <c r="BE165" s="1" t="s">
        <v>51</v>
      </c>
      <c r="BF165" s="1" t="s">
        <v>51</v>
      </c>
    </row>
    <row r="166" spans="2:58" ht="45">
      <c r="B166" s="326">
        <v>42124</v>
      </c>
      <c r="C166" s="327" t="s">
        <v>826</v>
      </c>
      <c r="D166" s="327" t="s">
        <v>837</v>
      </c>
      <c r="E166" s="327" t="s">
        <v>846</v>
      </c>
      <c r="F166" s="327">
        <v>8561170</v>
      </c>
      <c r="G166" s="333">
        <v>15027808</v>
      </c>
      <c r="H166" s="327">
        <v>1</v>
      </c>
      <c r="I166" s="327" t="s">
        <v>132</v>
      </c>
      <c r="J166" s="327" t="s">
        <v>852</v>
      </c>
      <c r="K166" s="326">
        <v>41426</v>
      </c>
      <c r="L166" s="326">
        <v>40118</v>
      </c>
      <c r="M166" s="327" t="s">
        <v>839</v>
      </c>
      <c r="N166" s="334">
        <v>214000</v>
      </c>
      <c r="O166" s="334">
        <v>210588.47</v>
      </c>
      <c r="P166" s="334">
        <v>177000</v>
      </c>
      <c r="Q166" s="326">
        <v>42026</v>
      </c>
      <c r="R166" s="334"/>
      <c r="S166" s="327">
        <v>440</v>
      </c>
      <c r="T166" s="326"/>
      <c r="U166" s="326">
        <v>41546</v>
      </c>
      <c r="V166" s="335">
        <v>578</v>
      </c>
      <c r="W166" s="335">
        <v>0</v>
      </c>
      <c r="X166" s="335">
        <v>0</v>
      </c>
      <c r="Y166" s="335">
        <v>0</v>
      </c>
      <c r="Z166" s="335">
        <v>0</v>
      </c>
      <c r="AA166" s="335">
        <v>0</v>
      </c>
      <c r="AB166" s="335">
        <v>0</v>
      </c>
      <c r="AC166" s="335">
        <v>90</v>
      </c>
      <c r="AD166" s="335">
        <v>0</v>
      </c>
      <c r="AE166" s="335">
        <v>0</v>
      </c>
      <c r="AF166" s="335">
        <v>0</v>
      </c>
      <c r="AG166" s="335">
        <v>0</v>
      </c>
      <c r="AH166" s="335">
        <v>0</v>
      </c>
      <c r="AI166" s="335">
        <v>0</v>
      </c>
      <c r="AJ166" s="335">
        <v>14</v>
      </c>
      <c r="AK166" s="335">
        <v>0</v>
      </c>
      <c r="AL166" s="335">
        <v>104</v>
      </c>
      <c r="AM166" s="335">
        <v>474</v>
      </c>
      <c r="AN166" s="335">
        <v>34</v>
      </c>
      <c r="AO166" s="336">
        <v>0.3</v>
      </c>
      <c r="AP166" s="334">
        <v>59.21</v>
      </c>
      <c r="AQ166" s="334">
        <v>84.58</v>
      </c>
      <c r="AR166" s="337">
        <v>-25.374999899999999</v>
      </c>
      <c r="AS166" s="327" t="s">
        <v>51</v>
      </c>
      <c r="AT166" s="327" t="s">
        <v>51</v>
      </c>
      <c r="AU166" s="327">
        <v>578</v>
      </c>
      <c r="AV166" s="327">
        <v>312</v>
      </c>
      <c r="AW166" s="337">
        <v>84.58</v>
      </c>
      <c r="AX166" s="337">
        <v>-25.37</v>
      </c>
      <c r="AY166" s="334" t="s">
        <v>51</v>
      </c>
      <c r="AZ166" s="335">
        <v>162</v>
      </c>
      <c r="BA166" s="335" t="s">
        <v>51</v>
      </c>
      <c r="BB166" s="335" t="s">
        <v>51</v>
      </c>
      <c r="BC166" s="330" t="s">
        <v>1215</v>
      </c>
      <c r="BD166" s="330" t="s">
        <v>1216</v>
      </c>
      <c r="BE166" s="1" t="s">
        <v>51</v>
      </c>
      <c r="BF166" s="1" t="s">
        <v>51</v>
      </c>
    </row>
    <row r="167" spans="2:58" ht="120">
      <c r="B167" s="326">
        <v>42124</v>
      </c>
      <c r="C167" s="327" t="s">
        <v>826</v>
      </c>
      <c r="D167" s="327" t="s">
        <v>837</v>
      </c>
      <c r="E167" s="327" t="s">
        <v>919</v>
      </c>
      <c r="F167" s="327">
        <v>8564574</v>
      </c>
      <c r="G167" s="333">
        <v>15153190</v>
      </c>
      <c r="H167" s="327">
        <v>1</v>
      </c>
      <c r="I167" s="327" t="s">
        <v>104</v>
      </c>
      <c r="J167" s="327" t="s">
        <v>842</v>
      </c>
      <c r="K167" s="326">
        <v>41487</v>
      </c>
      <c r="L167" s="326">
        <v>39904</v>
      </c>
      <c r="M167" s="327" t="s">
        <v>839</v>
      </c>
      <c r="N167" s="334">
        <v>112000</v>
      </c>
      <c r="O167" s="334">
        <v>102354.78</v>
      </c>
      <c r="P167" s="334">
        <v>104000</v>
      </c>
      <c r="Q167" s="326">
        <v>42104</v>
      </c>
      <c r="R167" s="334"/>
      <c r="S167" s="327">
        <v>330</v>
      </c>
      <c r="T167" s="326"/>
      <c r="U167" s="326">
        <v>41607</v>
      </c>
      <c r="V167" s="335">
        <v>517</v>
      </c>
      <c r="W167" s="335">
        <v>0</v>
      </c>
      <c r="X167" s="335">
        <v>0</v>
      </c>
      <c r="Y167" s="335">
        <v>0</v>
      </c>
      <c r="Z167" s="335">
        <v>125</v>
      </c>
      <c r="AA167" s="335">
        <v>0</v>
      </c>
      <c r="AB167" s="335">
        <v>0</v>
      </c>
      <c r="AC167" s="335">
        <v>0</v>
      </c>
      <c r="AD167" s="335">
        <v>0</v>
      </c>
      <c r="AE167" s="335">
        <v>0</v>
      </c>
      <c r="AF167" s="335">
        <v>0</v>
      </c>
      <c r="AG167" s="335">
        <v>0</v>
      </c>
      <c r="AH167" s="335">
        <v>0</v>
      </c>
      <c r="AI167" s="335">
        <v>0</v>
      </c>
      <c r="AJ167" s="335">
        <v>14</v>
      </c>
      <c r="AK167" s="335">
        <v>0</v>
      </c>
      <c r="AL167" s="335">
        <v>139</v>
      </c>
      <c r="AM167" s="335">
        <v>378</v>
      </c>
      <c r="AN167" s="335">
        <v>48</v>
      </c>
      <c r="AO167" s="336">
        <v>0.3</v>
      </c>
      <c r="AP167" s="334">
        <v>59.21</v>
      </c>
      <c r="AQ167" s="334">
        <v>84.58</v>
      </c>
      <c r="AR167" s="337">
        <v>-25.374999899999999</v>
      </c>
      <c r="AS167" s="327" t="s">
        <v>51</v>
      </c>
      <c r="AT167" s="327" t="s">
        <v>51</v>
      </c>
      <c r="AU167" s="327">
        <v>517</v>
      </c>
      <c r="AV167" s="327">
        <v>298</v>
      </c>
      <c r="AW167" s="337">
        <v>84.58</v>
      </c>
      <c r="AX167" s="337">
        <v>-25.37</v>
      </c>
      <c r="AY167" s="334" t="s">
        <v>51</v>
      </c>
      <c r="AZ167" s="335">
        <v>80</v>
      </c>
      <c r="BA167" s="335" t="s">
        <v>51</v>
      </c>
      <c r="BB167" s="335" t="s">
        <v>51</v>
      </c>
      <c r="BC167" s="330" t="s">
        <v>1195</v>
      </c>
      <c r="BD167" s="330" t="s">
        <v>1217</v>
      </c>
      <c r="BE167" s="218" t="s">
        <v>51</v>
      </c>
      <c r="BF167" s="218" t="s">
        <v>51</v>
      </c>
    </row>
    <row r="168" spans="2:58" ht="45">
      <c r="B168" s="326">
        <v>42124</v>
      </c>
      <c r="C168" s="327" t="s">
        <v>825</v>
      </c>
      <c r="D168" s="327" t="s">
        <v>837</v>
      </c>
      <c r="E168" s="327" t="s">
        <v>918</v>
      </c>
      <c r="F168" s="327">
        <v>8576430</v>
      </c>
      <c r="G168" s="333">
        <v>15305121</v>
      </c>
      <c r="H168" s="327">
        <v>1</v>
      </c>
      <c r="I168" s="327" t="s">
        <v>105</v>
      </c>
      <c r="J168" s="327" t="s">
        <v>842</v>
      </c>
      <c r="K168" s="326">
        <v>41487</v>
      </c>
      <c r="L168" s="326">
        <v>41760</v>
      </c>
      <c r="M168" s="327" t="s">
        <v>839</v>
      </c>
      <c r="N168" s="334">
        <v>169471</v>
      </c>
      <c r="O168" s="334">
        <v>169153.55</v>
      </c>
      <c r="P168" s="334">
        <v>123000</v>
      </c>
      <c r="Q168" s="326">
        <v>41999</v>
      </c>
      <c r="R168" s="334">
        <v>104550</v>
      </c>
      <c r="S168" s="327">
        <v>330</v>
      </c>
      <c r="T168" s="326">
        <v>42038</v>
      </c>
      <c r="U168" s="326">
        <v>41760</v>
      </c>
      <c r="V168" s="335">
        <v>364</v>
      </c>
      <c r="W168" s="335">
        <v>0</v>
      </c>
      <c r="X168" s="335">
        <v>0</v>
      </c>
      <c r="Y168" s="335">
        <v>0</v>
      </c>
      <c r="Z168" s="335">
        <v>0</v>
      </c>
      <c r="AA168" s="335">
        <v>0</v>
      </c>
      <c r="AB168" s="335">
        <v>0</v>
      </c>
      <c r="AC168" s="335">
        <v>0</v>
      </c>
      <c r="AD168" s="335">
        <v>0</v>
      </c>
      <c r="AE168" s="335">
        <v>0</v>
      </c>
      <c r="AF168" s="335">
        <v>0</v>
      </c>
      <c r="AG168" s="335">
        <v>0</v>
      </c>
      <c r="AH168" s="335">
        <v>0</v>
      </c>
      <c r="AI168" s="335">
        <v>0</v>
      </c>
      <c r="AJ168" s="335">
        <v>14</v>
      </c>
      <c r="AK168" s="335">
        <v>0</v>
      </c>
      <c r="AL168" s="335">
        <v>14</v>
      </c>
      <c r="AM168" s="335">
        <v>350</v>
      </c>
      <c r="AN168" s="335">
        <v>20</v>
      </c>
      <c r="AO168" s="336">
        <v>0.3</v>
      </c>
      <c r="AP168" s="334">
        <v>59.21</v>
      </c>
      <c r="AQ168" s="334">
        <v>84.58</v>
      </c>
      <c r="AR168" s="337">
        <v>-25.374999899999999</v>
      </c>
      <c r="AS168" s="327" t="s">
        <v>51</v>
      </c>
      <c r="AT168" s="327" t="s">
        <v>51</v>
      </c>
      <c r="AU168" s="327">
        <v>278</v>
      </c>
      <c r="AV168" s="327">
        <v>264</v>
      </c>
      <c r="AW168" s="337">
        <v>84.58</v>
      </c>
      <c r="AX168" s="337">
        <v>-25.37</v>
      </c>
      <c r="AY168" s="334" t="s">
        <v>51</v>
      </c>
      <c r="AZ168" s="335">
        <v>86</v>
      </c>
      <c r="BA168" s="335" t="s">
        <v>51</v>
      </c>
      <c r="BB168" s="335" t="s">
        <v>51</v>
      </c>
      <c r="BC168" s="330" t="s">
        <v>963</v>
      </c>
      <c r="BD168" s="330" t="s">
        <v>74</v>
      </c>
      <c r="BE168" s="218" t="s">
        <v>51</v>
      </c>
      <c r="BF168" s="218" t="s">
        <v>51</v>
      </c>
    </row>
    <row r="169" spans="2:58" ht="120">
      <c r="B169" s="326">
        <v>42124</v>
      </c>
      <c r="C169" s="327" t="s">
        <v>824</v>
      </c>
      <c r="D169" s="327" t="s">
        <v>837</v>
      </c>
      <c r="E169" s="327" t="s">
        <v>867</v>
      </c>
      <c r="F169" s="327">
        <v>8568830</v>
      </c>
      <c r="G169" s="333">
        <v>15330871</v>
      </c>
      <c r="H169" s="327">
        <v>1</v>
      </c>
      <c r="I169" s="327" t="s">
        <v>108</v>
      </c>
      <c r="J169" s="327" t="s">
        <v>842</v>
      </c>
      <c r="K169" s="326">
        <v>41487</v>
      </c>
      <c r="L169" s="326">
        <v>41306</v>
      </c>
      <c r="M169" s="327" t="s">
        <v>839</v>
      </c>
      <c r="N169" s="334">
        <v>145800</v>
      </c>
      <c r="O169" s="334">
        <v>157938.67000000001</v>
      </c>
      <c r="P169" s="334">
        <v>155000</v>
      </c>
      <c r="Q169" s="326">
        <v>42100</v>
      </c>
      <c r="R169" s="334"/>
      <c r="S169" s="327">
        <v>390</v>
      </c>
      <c r="T169" s="326"/>
      <c r="U169" s="326">
        <v>41607</v>
      </c>
      <c r="V169" s="335">
        <v>517</v>
      </c>
      <c r="W169" s="335">
        <v>80</v>
      </c>
      <c r="X169" s="335">
        <v>0</v>
      </c>
      <c r="Y169" s="335">
        <v>0</v>
      </c>
      <c r="Z169" s="335">
        <v>0</v>
      </c>
      <c r="AA169" s="335">
        <v>0</v>
      </c>
      <c r="AB169" s="335">
        <v>0</v>
      </c>
      <c r="AC169" s="335">
        <v>0</v>
      </c>
      <c r="AD169" s="335">
        <v>0</v>
      </c>
      <c r="AE169" s="335">
        <v>0</v>
      </c>
      <c r="AF169" s="335">
        <v>0</v>
      </c>
      <c r="AG169" s="335">
        <v>0</v>
      </c>
      <c r="AH169" s="335">
        <v>0</v>
      </c>
      <c r="AI169" s="335">
        <v>0</v>
      </c>
      <c r="AJ169" s="335">
        <v>14</v>
      </c>
      <c r="AK169" s="335">
        <v>0</v>
      </c>
      <c r="AL169" s="335">
        <v>94</v>
      </c>
      <c r="AM169" s="335">
        <v>423</v>
      </c>
      <c r="AN169" s="335">
        <v>33</v>
      </c>
      <c r="AO169" s="336">
        <v>0.3</v>
      </c>
      <c r="AP169" s="334">
        <v>59.21</v>
      </c>
      <c r="AQ169" s="334">
        <v>84.58</v>
      </c>
      <c r="AR169" s="337">
        <v>-25.374999899999999</v>
      </c>
      <c r="AS169" s="327" t="s">
        <v>51</v>
      </c>
      <c r="AT169" s="327" t="s">
        <v>51</v>
      </c>
      <c r="AU169" s="327">
        <v>517</v>
      </c>
      <c r="AV169" s="327">
        <v>349</v>
      </c>
      <c r="AW169" s="337">
        <v>84.58</v>
      </c>
      <c r="AX169" s="337">
        <v>-25.37</v>
      </c>
      <c r="AY169" s="334" t="s">
        <v>51</v>
      </c>
      <c r="AZ169" s="335">
        <v>74</v>
      </c>
      <c r="BA169" s="335" t="s">
        <v>51</v>
      </c>
      <c r="BB169" s="335" t="s">
        <v>51</v>
      </c>
      <c r="BC169" s="330" t="s">
        <v>1195</v>
      </c>
      <c r="BD169" s="330" t="s">
        <v>1218</v>
      </c>
      <c r="BE169" s="218" t="s">
        <v>51</v>
      </c>
      <c r="BF169" s="218" t="s">
        <v>51</v>
      </c>
    </row>
    <row r="170" spans="2:58" ht="90">
      <c r="B170" s="326">
        <v>42124</v>
      </c>
      <c r="C170" s="327" t="s">
        <v>826</v>
      </c>
      <c r="D170" s="327" t="s">
        <v>837</v>
      </c>
      <c r="E170" s="327" t="s">
        <v>890</v>
      </c>
      <c r="F170" s="327">
        <v>8561122</v>
      </c>
      <c r="G170" s="333">
        <v>14954325</v>
      </c>
      <c r="H170" s="327">
        <v>1</v>
      </c>
      <c r="I170" s="327" t="s">
        <v>125</v>
      </c>
      <c r="J170" s="327" t="s">
        <v>842</v>
      </c>
      <c r="K170" s="326">
        <v>41426</v>
      </c>
      <c r="L170" s="326">
        <v>40756</v>
      </c>
      <c r="M170" s="327" t="s">
        <v>839</v>
      </c>
      <c r="N170" s="334">
        <v>50000</v>
      </c>
      <c r="O170" s="334">
        <v>47716.15</v>
      </c>
      <c r="P170" s="334">
        <v>31000</v>
      </c>
      <c r="Q170" s="326">
        <v>42061</v>
      </c>
      <c r="R170" s="334"/>
      <c r="S170" s="327">
        <v>300</v>
      </c>
      <c r="T170" s="326"/>
      <c r="U170" s="326">
        <v>41546</v>
      </c>
      <c r="V170" s="335">
        <v>578</v>
      </c>
      <c r="W170" s="335">
        <v>0</v>
      </c>
      <c r="X170" s="335">
        <v>0</v>
      </c>
      <c r="Y170" s="335">
        <v>0</v>
      </c>
      <c r="Z170" s="335">
        <v>125</v>
      </c>
      <c r="AA170" s="335">
        <v>0</v>
      </c>
      <c r="AB170" s="335">
        <v>0</v>
      </c>
      <c r="AC170" s="335">
        <v>0</v>
      </c>
      <c r="AD170" s="335">
        <v>0</v>
      </c>
      <c r="AE170" s="335">
        <v>0</v>
      </c>
      <c r="AF170" s="335">
        <v>0</v>
      </c>
      <c r="AG170" s="335">
        <v>0</v>
      </c>
      <c r="AH170" s="335">
        <v>45</v>
      </c>
      <c r="AI170" s="335">
        <v>0</v>
      </c>
      <c r="AJ170" s="335">
        <v>14</v>
      </c>
      <c r="AK170" s="335">
        <v>0</v>
      </c>
      <c r="AL170" s="335">
        <v>184</v>
      </c>
      <c r="AM170" s="335">
        <v>394</v>
      </c>
      <c r="AN170" s="335">
        <v>94</v>
      </c>
      <c r="AO170" s="336">
        <v>0.3</v>
      </c>
      <c r="AP170" s="334">
        <v>59.21</v>
      </c>
      <c r="AQ170" s="334">
        <v>84.58</v>
      </c>
      <c r="AR170" s="337">
        <v>-25.374999899999999</v>
      </c>
      <c r="AS170" s="327" t="s">
        <v>51</v>
      </c>
      <c r="AT170" s="327" t="s">
        <v>51</v>
      </c>
      <c r="AU170" s="327">
        <v>578</v>
      </c>
      <c r="AV170" s="327">
        <v>91</v>
      </c>
      <c r="AW170" s="337">
        <v>84.58</v>
      </c>
      <c r="AX170" s="337">
        <v>-25.37</v>
      </c>
      <c r="AY170" s="334" t="s">
        <v>51</v>
      </c>
      <c r="AZ170" s="335">
        <v>303</v>
      </c>
      <c r="BA170" s="335" t="s">
        <v>51</v>
      </c>
      <c r="BB170" s="335" t="s">
        <v>51</v>
      </c>
      <c r="BC170" s="330" t="s">
        <v>1219</v>
      </c>
      <c r="BD170" s="330" t="s">
        <v>1188</v>
      </c>
      <c r="BE170" s="1" t="s">
        <v>51</v>
      </c>
      <c r="BF170" s="1" t="s">
        <v>51</v>
      </c>
    </row>
    <row r="171" spans="2:58" ht="45">
      <c r="B171" s="326">
        <v>42124</v>
      </c>
      <c r="C171" s="327" t="s">
        <v>826</v>
      </c>
      <c r="D171" s="327" t="s">
        <v>837</v>
      </c>
      <c r="E171" s="327" t="s">
        <v>906</v>
      </c>
      <c r="F171" s="327">
        <v>8549343</v>
      </c>
      <c r="G171" s="333">
        <v>14888705</v>
      </c>
      <c r="H171" s="327">
        <v>1</v>
      </c>
      <c r="I171" s="327" t="s">
        <v>108</v>
      </c>
      <c r="J171" s="327" t="s">
        <v>842</v>
      </c>
      <c r="K171" s="326">
        <v>41426</v>
      </c>
      <c r="L171" s="326">
        <v>39114</v>
      </c>
      <c r="M171" s="327" t="s">
        <v>839</v>
      </c>
      <c r="N171" s="334">
        <v>212000</v>
      </c>
      <c r="O171" s="334">
        <v>209428.84</v>
      </c>
      <c r="P171" s="334">
        <v>299000</v>
      </c>
      <c r="Q171" s="326">
        <v>42019</v>
      </c>
      <c r="R171" s="334"/>
      <c r="S171" s="327">
        <v>390</v>
      </c>
      <c r="T171" s="326"/>
      <c r="U171" s="326">
        <v>41546</v>
      </c>
      <c r="V171" s="335">
        <v>578</v>
      </c>
      <c r="W171" s="335">
        <v>0</v>
      </c>
      <c r="X171" s="335">
        <v>0</v>
      </c>
      <c r="Y171" s="335">
        <v>0</v>
      </c>
      <c r="Z171" s="335">
        <v>65</v>
      </c>
      <c r="AA171" s="335">
        <v>0</v>
      </c>
      <c r="AB171" s="335">
        <v>0</v>
      </c>
      <c r="AC171" s="335">
        <v>90</v>
      </c>
      <c r="AD171" s="335">
        <v>0</v>
      </c>
      <c r="AE171" s="335">
        <v>0</v>
      </c>
      <c r="AF171" s="335">
        <v>0</v>
      </c>
      <c r="AG171" s="335">
        <v>0</v>
      </c>
      <c r="AH171" s="335">
        <v>0</v>
      </c>
      <c r="AI171" s="335">
        <v>0</v>
      </c>
      <c r="AJ171" s="335">
        <v>0</v>
      </c>
      <c r="AK171" s="335">
        <v>0</v>
      </c>
      <c r="AL171" s="335">
        <v>155</v>
      </c>
      <c r="AM171" s="335">
        <v>423</v>
      </c>
      <c r="AN171" s="335">
        <v>33</v>
      </c>
      <c r="AO171" s="336">
        <v>0.3</v>
      </c>
      <c r="AP171" s="334">
        <v>59.21</v>
      </c>
      <c r="AQ171" s="334">
        <v>84.58</v>
      </c>
      <c r="AR171" s="337">
        <v>-25.374999899999999</v>
      </c>
      <c r="AS171" s="327" t="s">
        <v>51</v>
      </c>
      <c r="AT171" s="327" t="s">
        <v>51</v>
      </c>
      <c r="AU171" s="327">
        <v>578</v>
      </c>
      <c r="AV171" s="327">
        <v>308</v>
      </c>
      <c r="AW171" s="337">
        <v>84.58</v>
      </c>
      <c r="AX171" s="337">
        <v>-25.37</v>
      </c>
      <c r="AY171" s="334" t="s">
        <v>51</v>
      </c>
      <c r="AZ171" s="335">
        <v>115</v>
      </c>
      <c r="BA171" s="335" t="s">
        <v>51</v>
      </c>
      <c r="BB171" s="335" t="s">
        <v>51</v>
      </c>
      <c r="BC171" s="330" t="s">
        <v>1220</v>
      </c>
      <c r="BD171" s="330" t="s">
        <v>1186</v>
      </c>
      <c r="BE171" s="218" t="s">
        <v>51</v>
      </c>
      <c r="BF171" s="218" t="s">
        <v>51</v>
      </c>
    </row>
    <row r="172" spans="2:58" ht="120">
      <c r="B172" s="326">
        <v>42124</v>
      </c>
      <c r="C172" s="327" t="s">
        <v>825</v>
      </c>
      <c r="D172" s="327" t="s">
        <v>837</v>
      </c>
      <c r="E172" s="327" t="s">
        <v>854</v>
      </c>
      <c r="F172" s="327">
        <v>8577798</v>
      </c>
      <c r="G172" s="333">
        <v>15266174</v>
      </c>
      <c r="H172" s="327">
        <v>1</v>
      </c>
      <c r="I172" s="327" t="s">
        <v>108</v>
      </c>
      <c r="J172" s="327" t="s">
        <v>842</v>
      </c>
      <c r="K172" s="326">
        <v>41487</v>
      </c>
      <c r="L172" s="326">
        <v>41306</v>
      </c>
      <c r="M172" s="327" t="s">
        <v>839</v>
      </c>
      <c r="N172" s="334">
        <v>179100</v>
      </c>
      <c r="O172" s="334">
        <v>195359.66</v>
      </c>
      <c r="P172" s="334">
        <v>145000</v>
      </c>
      <c r="Q172" s="326">
        <v>42116</v>
      </c>
      <c r="R172" s="334"/>
      <c r="S172" s="327">
        <v>390</v>
      </c>
      <c r="T172" s="326"/>
      <c r="U172" s="326">
        <v>41607</v>
      </c>
      <c r="V172" s="335">
        <v>517</v>
      </c>
      <c r="W172" s="335">
        <v>80</v>
      </c>
      <c r="X172" s="335">
        <v>0</v>
      </c>
      <c r="Y172" s="335">
        <v>0</v>
      </c>
      <c r="Z172" s="335">
        <v>0</v>
      </c>
      <c r="AA172" s="335">
        <v>0</v>
      </c>
      <c r="AB172" s="335">
        <v>0</v>
      </c>
      <c r="AC172" s="335">
        <v>0</v>
      </c>
      <c r="AD172" s="335">
        <v>0</v>
      </c>
      <c r="AE172" s="335">
        <v>0</v>
      </c>
      <c r="AF172" s="335">
        <v>0</v>
      </c>
      <c r="AG172" s="335">
        <v>0</v>
      </c>
      <c r="AH172" s="335">
        <v>0</v>
      </c>
      <c r="AI172" s="335">
        <v>0</v>
      </c>
      <c r="AJ172" s="335">
        <v>14</v>
      </c>
      <c r="AK172" s="335">
        <v>0</v>
      </c>
      <c r="AL172" s="335">
        <v>94</v>
      </c>
      <c r="AM172" s="335">
        <v>423</v>
      </c>
      <c r="AN172" s="335">
        <v>33</v>
      </c>
      <c r="AO172" s="336">
        <v>0.3</v>
      </c>
      <c r="AP172" s="334">
        <v>59.21</v>
      </c>
      <c r="AQ172" s="334">
        <v>84.58</v>
      </c>
      <c r="AR172" s="337">
        <v>-25.374999899999999</v>
      </c>
      <c r="AS172" s="327" t="s">
        <v>51</v>
      </c>
      <c r="AT172" s="327" t="s">
        <v>51</v>
      </c>
      <c r="AU172" s="327">
        <v>517</v>
      </c>
      <c r="AV172" s="327">
        <v>311</v>
      </c>
      <c r="AW172" s="337">
        <v>84.58</v>
      </c>
      <c r="AX172" s="337">
        <v>-25.37</v>
      </c>
      <c r="AY172" s="334" t="s">
        <v>51</v>
      </c>
      <c r="AZ172" s="335">
        <v>112</v>
      </c>
      <c r="BA172" s="335" t="s">
        <v>51</v>
      </c>
      <c r="BB172" s="335" t="s">
        <v>51</v>
      </c>
      <c r="BC172" s="330" t="s">
        <v>1195</v>
      </c>
      <c r="BD172" s="330" t="s">
        <v>1176</v>
      </c>
      <c r="BE172" s="218" t="s">
        <v>51</v>
      </c>
      <c r="BF172" s="218" t="s">
        <v>51</v>
      </c>
    </row>
    <row r="173" spans="2:58" ht="90">
      <c r="B173" s="326">
        <v>42124</v>
      </c>
      <c r="C173" s="327" t="s">
        <v>824</v>
      </c>
      <c r="D173" s="327" t="s">
        <v>837</v>
      </c>
      <c r="E173" s="327" t="s">
        <v>867</v>
      </c>
      <c r="F173" s="327">
        <v>8569105</v>
      </c>
      <c r="G173" s="333">
        <v>15258155</v>
      </c>
      <c r="H173" s="327">
        <v>1</v>
      </c>
      <c r="I173" s="327" t="s">
        <v>104</v>
      </c>
      <c r="J173" s="327" t="s">
        <v>842</v>
      </c>
      <c r="K173" s="326">
        <v>41487</v>
      </c>
      <c r="L173" s="326">
        <v>41122</v>
      </c>
      <c r="M173" s="327" t="s">
        <v>839</v>
      </c>
      <c r="N173" s="334">
        <v>145800</v>
      </c>
      <c r="O173" s="334">
        <v>144912.22</v>
      </c>
      <c r="P173" s="334">
        <v>100000</v>
      </c>
      <c r="Q173" s="326">
        <v>42013</v>
      </c>
      <c r="R173" s="334"/>
      <c r="S173" s="327">
        <v>330</v>
      </c>
      <c r="T173" s="326"/>
      <c r="U173" s="326">
        <v>41607</v>
      </c>
      <c r="V173" s="335">
        <v>517</v>
      </c>
      <c r="W173" s="335">
        <v>0</v>
      </c>
      <c r="X173" s="335">
        <v>0</v>
      </c>
      <c r="Y173" s="335">
        <v>0</v>
      </c>
      <c r="Z173" s="335">
        <v>125</v>
      </c>
      <c r="AA173" s="335">
        <v>0</v>
      </c>
      <c r="AB173" s="335">
        <v>0</v>
      </c>
      <c r="AC173" s="335">
        <v>0</v>
      </c>
      <c r="AD173" s="335">
        <v>0</v>
      </c>
      <c r="AE173" s="335">
        <v>0</v>
      </c>
      <c r="AF173" s="335">
        <v>0</v>
      </c>
      <c r="AG173" s="335">
        <v>0</v>
      </c>
      <c r="AH173" s="335">
        <v>30</v>
      </c>
      <c r="AI173" s="335">
        <v>0</v>
      </c>
      <c r="AJ173" s="335">
        <v>14</v>
      </c>
      <c r="AK173" s="335">
        <v>0</v>
      </c>
      <c r="AL173" s="335">
        <v>169</v>
      </c>
      <c r="AM173" s="335">
        <v>348</v>
      </c>
      <c r="AN173" s="335">
        <v>18</v>
      </c>
      <c r="AO173" s="336">
        <v>0.3</v>
      </c>
      <c r="AP173" s="334">
        <v>59.21</v>
      </c>
      <c r="AQ173" s="334">
        <v>84.58</v>
      </c>
      <c r="AR173" s="337">
        <v>-25.374999899999999</v>
      </c>
      <c r="AS173" s="327" t="s">
        <v>51</v>
      </c>
      <c r="AT173" s="327" t="s">
        <v>51</v>
      </c>
      <c r="AU173" s="327">
        <v>517</v>
      </c>
      <c r="AV173" s="327">
        <v>328</v>
      </c>
      <c r="AW173" s="337">
        <v>84.58</v>
      </c>
      <c r="AX173" s="337">
        <v>-25.37</v>
      </c>
      <c r="AY173" s="334" t="s">
        <v>51</v>
      </c>
      <c r="AZ173" s="335">
        <v>20</v>
      </c>
      <c r="BA173" s="335" t="s">
        <v>51</v>
      </c>
      <c r="BB173" s="335" t="s">
        <v>51</v>
      </c>
      <c r="BC173" s="330" t="s">
        <v>1200</v>
      </c>
      <c r="BD173" s="330" t="s">
        <v>1178</v>
      </c>
      <c r="BE173" s="1" t="s">
        <v>51</v>
      </c>
      <c r="BF173" s="1" t="s">
        <v>51</v>
      </c>
    </row>
    <row r="174" spans="2:58" ht="120">
      <c r="B174" s="326">
        <v>42124</v>
      </c>
      <c r="C174" s="327" t="s">
        <v>826</v>
      </c>
      <c r="D174" s="327" t="s">
        <v>837</v>
      </c>
      <c r="E174" s="327" t="s">
        <v>906</v>
      </c>
      <c r="F174" s="327">
        <v>8555789</v>
      </c>
      <c r="G174" s="333">
        <v>14887558</v>
      </c>
      <c r="H174" s="327">
        <v>1</v>
      </c>
      <c r="I174" s="327" t="s">
        <v>108</v>
      </c>
      <c r="J174" s="327" t="s">
        <v>842</v>
      </c>
      <c r="K174" s="326">
        <v>41426</v>
      </c>
      <c r="L174" s="326">
        <v>40483</v>
      </c>
      <c r="M174" s="327" t="s">
        <v>839</v>
      </c>
      <c r="N174" s="334">
        <v>131065</v>
      </c>
      <c r="O174" s="334">
        <v>126237.28</v>
      </c>
      <c r="P174" s="334">
        <v>165000</v>
      </c>
      <c r="Q174" s="326">
        <v>42010</v>
      </c>
      <c r="R174" s="334"/>
      <c r="S174" s="327">
        <v>390</v>
      </c>
      <c r="T174" s="326"/>
      <c r="U174" s="326">
        <v>41546</v>
      </c>
      <c r="V174" s="335">
        <v>578</v>
      </c>
      <c r="W174" s="335">
        <v>0</v>
      </c>
      <c r="X174" s="335">
        <v>0</v>
      </c>
      <c r="Y174" s="335">
        <v>0</v>
      </c>
      <c r="Z174" s="335">
        <v>0</v>
      </c>
      <c r="AA174" s="335">
        <v>121</v>
      </c>
      <c r="AB174" s="335">
        <v>0</v>
      </c>
      <c r="AC174" s="335">
        <v>0</v>
      </c>
      <c r="AD174" s="335">
        <v>0</v>
      </c>
      <c r="AE174" s="335">
        <v>0</v>
      </c>
      <c r="AF174" s="335">
        <v>0</v>
      </c>
      <c r="AG174" s="335">
        <v>0</v>
      </c>
      <c r="AH174" s="335">
        <v>0</v>
      </c>
      <c r="AI174" s="335">
        <v>0</v>
      </c>
      <c r="AJ174" s="335">
        <v>14</v>
      </c>
      <c r="AK174" s="335">
        <v>0</v>
      </c>
      <c r="AL174" s="335">
        <v>135</v>
      </c>
      <c r="AM174" s="335">
        <v>443</v>
      </c>
      <c r="AN174" s="335">
        <v>53</v>
      </c>
      <c r="AO174" s="336">
        <v>0.3</v>
      </c>
      <c r="AP174" s="334">
        <v>59.21</v>
      </c>
      <c r="AQ174" s="334">
        <v>84.58</v>
      </c>
      <c r="AR174" s="337">
        <v>-25.374999899999999</v>
      </c>
      <c r="AS174" s="327" t="s">
        <v>51</v>
      </c>
      <c r="AT174" s="327" t="s">
        <v>51</v>
      </c>
      <c r="AU174" s="327">
        <v>578</v>
      </c>
      <c r="AV174" s="327">
        <v>294</v>
      </c>
      <c r="AW174" s="337">
        <v>84.58</v>
      </c>
      <c r="AX174" s="337">
        <v>-25.37</v>
      </c>
      <c r="AY174" s="334" t="s">
        <v>51</v>
      </c>
      <c r="AZ174" s="335">
        <v>149</v>
      </c>
      <c r="BA174" s="335" t="s">
        <v>51</v>
      </c>
      <c r="BB174" s="335" t="s">
        <v>51</v>
      </c>
      <c r="BC174" s="330" t="s">
        <v>1195</v>
      </c>
      <c r="BD174" s="330" t="s">
        <v>1221</v>
      </c>
      <c r="BE174" s="218" t="s">
        <v>51</v>
      </c>
      <c r="BF174" s="218" t="s">
        <v>51</v>
      </c>
    </row>
    <row r="175" spans="2:58" ht="120">
      <c r="B175" s="326">
        <v>42124</v>
      </c>
      <c r="C175" s="327" t="s">
        <v>826</v>
      </c>
      <c r="D175" s="327" t="s">
        <v>837</v>
      </c>
      <c r="E175" s="327" t="s">
        <v>920</v>
      </c>
      <c r="F175" s="327">
        <v>8535986</v>
      </c>
      <c r="G175" s="333">
        <v>15086630</v>
      </c>
      <c r="H175" s="327">
        <v>1</v>
      </c>
      <c r="I175" s="327" t="s">
        <v>108</v>
      </c>
      <c r="J175" s="327" t="s">
        <v>852</v>
      </c>
      <c r="K175" s="326">
        <v>41426</v>
      </c>
      <c r="L175" s="326">
        <v>40269</v>
      </c>
      <c r="M175" s="327" t="s">
        <v>839</v>
      </c>
      <c r="N175" s="334">
        <v>51200</v>
      </c>
      <c r="O175" s="334">
        <v>53267.67</v>
      </c>
      <c r="P175" s="334">
        <v>66000</v>
      </c>
      <c r="Q175" s="326">
        <v>42124</v>
      </c>
      <c r="R175" s="334"/>
      <c r="S175" s="327">
        <v>390</v>
      </c>
      <c r="T175" s="326"/>
      <c r="U175" s="326">
        <v>41546</v>
      </c>
      <c r="V175" s="335">
        <v>578</v>
      </c>
      <c r="W175" s="335">
        <v>0</v>
      </c>
      <c r="X175" s="335">
        <v>0</v>
      </c>
      <c r="Y175" s="335">
        <v>0</v>
      </c>
      <c r="Z175" s="335">
        <v>0</v>
      </c>
      <c r="AA175" s="335">
        <v>0</v>
      </c>
      <c r="AB175" s="335">
        <v>0</v>
      </c>
      <c r="AC175" s="335">
        <v>90</v>
      </c>
      <c r="AD175" s="335">
        <v>0</v>
      </c>
      <c r="AE175" s="335">
        <v>0</v>
      </c>
      <c r="AF175" s="335">
        <v>0</v>
      </c>
      <c r="AG175" s="335">
        <v>0</v>
      </c>
      <c r="AH175" s="335">
        <v>0</v>
      </c>
      <c r="AI175" s="335">
        <v>0</v>
      </c>
      <c r="AJ175" s="335">
        <v>0</v>
      </c>
      <c r="AK175" s="335">
        <v>0</v>
      </c>
      <c r="AL175" s="335">
        <v>90</v>
      </c>
      <c r="AM175" s="335">
        <v>488</v>
      </c>
      <c r="AN175" s="335">
        <v>98</v>
      </c>
      <c r="AO175" s="336">
        <v>0.3</v>
      </c>
      <c r="AP175" s="334">
        <v>59.21</v>
      </c>
      <c r="AQ175" s="334">
        <v>84.58</v>
      </c>
      <c r="AR175" s="337">
        <v>-25.374999899999999</v>
      </c>
      <c r="AS175" s="327" t="s">
        <v>51</v>
      </c>
      <c r="AT175" s="327" t="s">
        <v>51</v>
      </c>
      <c r="AU175" s="327">
        <v>578</v>
      </c>
      <c r="AV175" s="327">
        <v>182</v>
      </c>
      <c r="AW175" s="337">
        <v>84.58</v>
      </c>
      <c r="AX175" s="337">
        <v>-25.37</v>
      </c>
      <c r="AY175" s="334" t="s">
        <v>51</v>
      </c>
      <c r="AZ175" s="335">
        <v>306</v>
      </c>
      <c r="BA175" s="335" t="s">
        <v>51</v>
      </c>
      <c r="BB175" s="335" t="s">
        <v>51</v>
      </c>
      <c r="BC175" s="330" t="s">
        <v>1195</v>
      </c>
      <c r="BD175" s="330" t="s">
        <v>1177</v>
      </c>
      <c r="BE175" s="218" t="s">
        <v>51</v>
      </c>
      <c r="BF175" s="218" t="s">
        <v>51</v>
      </c>
    </row>
    <row r="176" spans="2:58" ht="120">
      <c r="B176" s="326">
        <v>42124</v>
      </c>
      <c r="C176" s="327" t="s">
        <v>825</v>
      </c>
      <c r="D176" s="327" t="s">
        <v>837</v>
      </c>
      <c r="E176" s="327" t="s">
        <v>913</v>
      </c>
      <c r="F176" s="327">
        <v>8577855</v>
      </c>
      <c r="G176" s="333">
        <v>15310188</v>
      </c>
      <c r="H176" s="327">
        <v>1</v>
      </c>
      <c r="I176" s="327" t="s">
        <v>117</v>
      </c>
      <c r="J176" s="327" t="s">
        <v>842</v>
      </c>
      <c r="K176" s="326">
        <v>41487</v>
      </c>
      <c r="L176" s="326">
        <v>40817</v>
      </c>
      <c r="M176" s="327" t="s">
        <v>839</v>
      </c>
      <c r="N176" s="334">
        <v>168000</v>
      </c>
      <c r="O176" s="334">
        <v>192621.8</v>
      </c>
      <c r="P176" s="334">
        <v>201000</v>
      </c>
      <c r="Q176" s="326">
        <v>42040</v>
      </c>
      <c r="R176" s="334"/>
      <c r="S176" s="327">
        <v>420</v>
      </c>
      <c r="T176" s="326"/>
      <c r="U176" s="326">
        <v>41607</v>
      </c>
      <c r="V176" s="335">
        <v>517</v>
      </c>
      <c r="W176" s="335">
        <v>0</v>
      </c>
      <c r="X176" s="335">
        <v>0</v>
      </c>
      <c r="Y176" s="335">
        <v>0</v>
      </c>
      <c r="Z176" s="335">
        <v>0</v>
      </c>
      <c r="AA176" s="335">
        <v>0</v>
      </c>
      <c r="AB176" s="335">
        <v>0</v>
      </c>
      <c r="AC176" s="335">
        <v>3</v>
      </c>
      <c r="AD176" s="335">
        <v>0</v>
      </c>
      <c r="AE176" s="335">
        <v>0</v>
      </c>
      <c r="AF176" s="335">
        <v>0</v>
      </c>
      <c r="AG176" s="335">
        <v>0</v>
      </c>
      <c r="AH176" s="335">
        <v>0</v>
      </c>
      <c r="AI176" s="335">
        <v>0</v>
      </c>
      <c r="AJ176" s="335">
        <v>61</v>
      </c>
      <c r="AK176" s="335">
        <v>0</v>
      </c>
      <c r="AL176" s="335">
        <v>64</v>
      </c>
      <c r="AM176" s="335">
        <v>453</v>
      </c>
      <c r="AN176" s="335">
        <v>33</v>
      </c>
      <c r="AO176" s="336">
        <v>0.3</v>
      </c>
      <c r="AP176" s="334">
        <v>59.21</v>
      </c>
      <c r="AQ176" s="334">
        <v>84.58</v>
      </c>
      <c r="AR176" s="337">
        <v>-25.374999899999999</v>
      </c>
      <c r="AS176" s="327" t="s">
        <v>51</v>
      </c>
      <c r="AT176" s="327" t="s">
        <v>51</v>
      </c>
      <c r="AU176" s="327">
        <v>517</v>
      </c>
      <c r="AV176" s="327">
        <v>403</v>
      </c>
      <c r="AW176" s="337">
        <v>84.58</v>
      </c>
      <c r="AX176" s="337">
        <v>-25.37</v>
      </c>
      <c r="AY176" s="334" t="s">
        <v>51</v>
      </c>
      <c r="AZ176" s="335">
        <v>50</v>
      </c>
      <c r="BA176" s="335" t="s">
        <v>51</v>
      </c>
      <c r="BB176" s="335" t="s">
        <v>51</v>
      </c>
      <c r="BC176" s="330" t="s">
        <v>1195</v>
      </c>
      <c r="BD176" s="330" t="s">
        <v>1006</v>
      </c>
      <c r="BE176" s="218" t="s">
        <v>51</v>
      </c>
      <c r="BF176" s="218" t="s">
        <v>51</v>
      </c>
    </row>
    <row r="177" spans="2:58" ht="105">
      <c r="B177" s="326">
        <v>42124</v>
      </c>
      <c r="C177" s="327" t="s">
        <v>826</v>
      </c>
      <c r="D177" s="327" t="s">
        <v>837</v>
      </c>
      <c r="E177" s="327" t="s">
        <v>846</v>
      </c>
      <c r="F177" s="327">
        <v>8561711</v>
      </c>
      <c r="G177" s="333">
        <v>15028368</v>
      </c>
      <c r="H177" s="327">
        <v>1</v>
      </c>
      <c r="I177" s="327" t="s">
        <v>105</v>
      </c>
      <c r="J177" s="327" t="s">
        <v>842</v>
      </c>
      <c r="K177" s="326">
        <v>41426</v>
      </c>
      <c r="L177" s="326">
        <v>41609</v>
      </c>
      <c r="M177" s="327" t="s">
        <v>839</v>
      </c>
      <c r="N177" s="334">
        <v>89250</v>
      </c>
      <c r="O177" s="334">
        <v>86260.36</v>
      </c>
      <c r="P177" s="334">
        <v>52000</v>
      </c>
      <c r="Q177" s="326">
        <v>42087</v>
      </c>
      <c r="R177" s="334"/>
      <c r="S177" s="327">
        <v>330</v>
      </c>
      <c r="T177" s="326"/>
      <c r="U177" s="326">
        <v>41609</v>
      </c>
      <c r="V177" s="335">
        <v>515</v>
      </c>
      <c r="W177" s="335">
        <v>80</v>
      </c>
      <c r="X177" s="335">
        <v>0</v>
      </c>
      <c r="Y177" s="335">
        <v>0</v>
      </c>
      <c r="Z177" s="335">
        <v>0</v>
      </c>
      <c r="AA177" s="335">
        <v>0</v>
      </c>
      <c r="AB177" s="335">
        <v>0</v>
      </c>
      <c r="AC177" s="335">
        <v>0</v>
      </c>
      <c r="AD177" s="335">
        <v>0</v>
      </c>
      <c r="AE177" s="335">
        <v>0</v>
      </c>
      <c r="AF177" s="335">
        <v>0</v>
      </c>
      <c r="AG177" s="335">
        <v>0</v>
      </c>
      <c r="AH177" s="335">
        <v>0</v>
      </c>
      <c r="AI177" s="335">
        <v>0</v>
      </c>
      <c r="AJ177" s="335">
        <v>14</v>
      </c>
      <c r="AK177" s="335">
        <v>0</v>
      </c>
      <c r="AL177" s="335">
        <v>94</v>
      </c>
      <c r="AM177" s="335">
        <v>421</v>
      </c>
      <c r="AN177" s="335">
        <v>91</v>
      </c>
      <c r="AO177" s="336">
        <v>0.3</v>
      </c>
      <c r="AP177" s="334">
        <v>59.21</v>
      </c>
      <c r="AQ177" s="334">
        <v>84.58</v>
      </c>
      <c r="AR177" s="337">
        <v>-25.374999899999999</v>
      </c>
      <c r="AS177" s="327" t="s">
        <v>51</v>
      </c>
      <c r="AT177" s="327" t="s">
        <v>51</v>
      </c>
      <c r="AU177" s="327">
        <v>515</v>
      </c>
      <c r="AV177" s="327">
        <v>310</v>
      </c>
      <c r="AW177" s="337">
        <v>84.58</v>
      </c>
      <c r="AX177" s="337">
        <v>-25.37</v>
      </c>
      <c r="AY177" s="334" t="s">
        <v>51</v>
      </c>
      <c r="AZ177" s="335">
        <v>111</v>
      </c>
      <c r="BA177" s="335" t="s">
        <v>51</v>
      </c>
      <c r="BB177" s="335" t="s">
        <v>51</v>
      </c>
      <c r="BC177" s="330" t="s">
        <v>1222</v>
      </c>
      <c r="BD177" s="330" t="s">
        <v>1223</v>
      </c>
      <c r="BE177" s="218" t="s">
        <v>51</v>
      </c>
      <c r="BF177" s="218" t="s">
        <v>51</v>
      </c>
    </row>
    <row r="178" spans="2:58" ht="120">
      <c r="B178" s="326">
        <v>42124</v>
      </c>
      <c r="C178" s="327" t="s">
        <v>824</v>
      </c>
      <c r="D178" s="327" t="s">
        <v>837</v>
      </c>
      <c r="E178" s="327" t="s">
        <v>845</v>
      </c>
      <c r="F178" s="327">
        <v>8571478</v>
      </c>
      <c r="G178" s="333">
        <v>15233125</v>
      </c>
      <c r="H178" s="327">
        <v>1</v>
      </c>
      <c r="I178" s="327" t="s">
        <v>112</v>
      </c>
      <c r="J178" s="327" t="s">
        <v>842</v>
      </c>
      <c r="K178" s="326">
        <v>41487</v>
      </c>
      <c r="L178" s="326">
        <v>39965</v>
      </c>
      <c r="M178" s="327" t="s">
        <v>839</v>
      </c>
      <c r="N178" s="334">
        <v>995000</v>
      </c>
      <c r="O178" s="334">
        <v>1045303.65</v>
      </c>
      <c r="P178" s="334">
        <v>565000</v>
      </c>
      <c r="Q178" s="326">
        <v>42089</v>
      </c>
      <c r="R178" s="334"/>
      <c r="S178" s="327">
        <v>390</v>
      </c>
      <c r="T178" s="326"/>
      <c r="U178" s="326">
        <v>41607</v>
      </c>
      <c r="V178" s="335">
        <v>517</v>
      </c>
      <c r="W178" s="335">
        <v>80</v>
      </c>
      <c r="X178" s="335">
        <v>0</v>
      </c>
      <c r="Y178" s="335">
        <v>0</v>
      </c>
      <c r="Z178" s="335">
        <v>0</v>
      </c>
      <c r="AA178" s="335">
        <v>0</v>
      </c>
      <c r="AB178" s="335">
        <v>0</v>
      </c>
      <c r="AC178" s="335">
        <v>0</v>
      </c>
      <c r="AD178" s="335">
        <v>0</v>
      </c>
      <c r="AE178" s="335">
        <v>0</v>
      </c>
      <c r="AF178" s="335">
        <v>0</v>
      </c>
      <c r="AG178" s="335">
        <v>0</v>
      </c>
      <c r="AH178" s="335">
        <v>0</v>
      </c>
      <c r="AI178" s="335">
        <v>0</v>
      </c>
      <c r="AJ178" s="335">
        <v>14</v>
      </c>
      <c r="AK178" s="335">
        <v>0</v>
      </c>
      <c r="AL178" s="335">
        <v>94</v>
      </c>
      <c r="AM178" s="335">
        <v>423</v>
      </c>
      <c r="AN178" s="335">
        <v>33</v>
      </c>
      <c r="AO178" s="336">
        <v>0.3</v>
      </c>
      <c r="AP178" s="334">
        <v>59.21</v>
      </c>
      <c r="AQ178" s="334">
        <v>84.58</v>
      </c>
      <c r="AR178" s="337">
        <v>-25.374999899999999</v>
      </c>
      <c r="AS178" s="327" t="s">
        <v>51</v>
      </c>
      <c r="AT178" s="327" t="s">
        <v>51</v>
      </c>
      <c r="AU178" s="327">
        <v>517</v>
      </c>
      <c r="AV178" s="327">
        <v>380</v>
      </c>
      <c r="AW178" s="337">
        <v>84.58</v>
      </c>
      <c r="AX178" s="337">
        <v>-25.37</v>
      </c>
      <c r="AY178" s="334" t="s">
        <v>51</v>
      </c>
      <c r="AZ178" s="335">
        <v>43</v>
      </c>
      <c r="BA178" s="335" t="s">
        <v>51</v>
      </c>
      <c r="BB178" s="335" t="s">
        <v>51</v>
      </c>
      <c r="BC178" s="330" t="s">
        <v>1195</v>
      </c>
      <c r="BD178" s="330" t="s">
        <v>962</v>
      </c>
      <c r="BE178" s="218" t="s">
        <v>51</v>
      </c>
      <c r="BF178" s="218" t="s">
        <v>51</v>
      </c>
    </row>
    <row r="179" spans="2:58" ht="90">
      <c r="B179" s="326">
        <v>42124</v>
      </c>
      <c r="C179" s="327" t="s">
        <v>826</v>
      </c>
      <c r="D179" s="327" t="s">
        <v>837</v>
      </c>
      <c r="E179" s="327" t="s">
        <v>905</v>
      </c>
      <c r="F179" s="327">
        <v>8564179</v>
      </c>
      <c r="G179" s="333">
        <v>15352610</v>
      </c>
      <c r="H179" s="327">
        <v>1</v>
      </c>
      <c r="I179" s="327" t="s">
        <v>131</v>
      </c>
      <c r="J179" s="327" t="s">
        <v>842</v>
      </c>
      <c r="K179" s="326">
        <v>41487</v>
      </c>
      <c r="L179" s="326">
        <v>41306</v>
      </c>
      <c r="M179" s="327" t="s">
        <v>839</v>
      </c>
      <c r="N179" s="334">
        <v>136208</v>
      </c>
      <c r="O179" s="334">
        <v>120462.73</v>
      </c>
      <c r="P179" s="334">
        <v>115000</v>
      </c>
      <c r="Q179" s="326">
        <v>42064</v>
      </c>
      <c r="R179" s="334"/>
      <c r="S179" s="327">
        <v>300</v>
      </c>
      <c r="T179" s="326"/>
      <c r="U179" s="326">
        <v>41607</v>
      </c>
      <c r="V179" s="335">
        <v>517</v>
      </c>
      <c r="W179" s="335">
        <v>80</v>
      </c>
      <c r="X179" s="335">
        <v>0</v>
      </c>
      <c r="Y179" s="335">
        <v>0</v>
      </c>
      <c r="Z179" s="335">
        <v>0</v>
      </c>
      <c r="AA179" s="335">
        <v>0</v>
      </c>
      <c r="AB179" s="335">
        <v>0</v>
      </c>
      <c r="AC179" s="335">
        <v>0</v>
      </c>
      <c r="AD179" s="335">
        <v>0</v>
      </c>
      <c r="AE179" s="335">
        <v>0</v>
      </c>
      <c r="AF179" s="335">
        <v>0</v>
      </c>
      <c r="AG179" s="335">
        <v>0</v>
      </c>
      <c r="AH179" s="335">
        <v>0</v>
      </c>
      <c r="AI179" s="335">
        <v>0</v>
      </c>
      <c r="AJ179" s="335">
        <v>14</v>
      </c>
      <c r="AK179" s="335">
        <v>0</v>
      </c>
      <c r="AL179" s="335">
        <v>94</v>
      </c>
      <c r="AM179" s="335">
        <v>423</v>
      </c>
      <c r="AN179" s="335">
        <v>123</v>
      </c>
      <c r="AO179" s="336">
        <v>0.3</v>
      </c>
      <c r="AP179" s="334">
        <v>59.21</v>
      </c>
      <c r="AQ179" s="334">
        <v>84.58</v>
      </c>
      <c r="AR179" s="337">
        <v>-25.374999899999999</v>
      </c>
      <c r="AS179" s="327" t="s">
        <v>51</v>
      </c>
      <c r="AT179" s="327" t="s">
        <v>51</v>
      </c>
      <c r="AU179" s="327">
        <v>517</v>
      </c>
      <c r="AV179" s="327">
        <v>136</v>
      </c>
      <c r="AW179" s="337">
        <v>84.58</v>
      </c>
      <c r="AX179" s="337">
        <v>-25.37</v>
      </c>
      <c r="AY179" s="334" t="s">
        <v>51</v>
      </c>
      <c r="AZ179" s="335">
        <v>287</v>
      </c>
      <c r="BA179" s="335" t="s">
        <v>51</v>
      </c>
      <c r="BB179" s="335" t="s">
        <v>51</v>
      </c>
      <c r="BC179" s="330" t="s">
        <v>1224</v>
      </c>
      <c r="BD179" s="330" t="s">
        <v>1010</v>
      </c>
      <c r="BE179" s="1" t="s">
        <v>51</v>
      </c>
      <c r="BF179" s="1" t="s">
        <v>51</v>
      </c>
    </row>
    <row r="180" spans="2:58" ht="120">
      <c r="B180" s="326">
        <v>42124</v>
      </c>
      <c r="C180" s="327" t="s">
        <v>840</v>
      </c>
      <c r="D180" s="327" t="s">
        <v>837</v>
      </c>
      <c r="E180" s="327" t="s">
        <v>879</v>
      </c>
      <c r="F180" s="327">
        <v>8531570</v>
      </c>
      <c r="G180" s="333">
        <v>14919351</v>
      </c>
      <c r="H180" s="327">
        <v>1</v>
      </c>
      <c r="I180" s="327" t="s">
        <v>108</v>
      </c>
      <c r="J180" s="327" t="s">
        <v>842</v>
      </c>
      <c r="K180" s="326">
        <v>41426</v>
      </c>
      <c r="L180" s="326">
        <v>39569</v>
      </c>
      <c r="M180" s="327" t="s">
        <v>839</v>
      </c>
      <c r="N180" s="334">
        <v>128000</v>
      </c>
      <c r="O180" s="334">
        <v>127097.31</v>
      </c>
      <c r="P180" s="334">
        <v>150000</v>
      </c>
      <c r="Q180" s="326">
        <v>42032</v>
      </c>
      <c r="R180" s="334"/>
      <c r="S180" s="327">
        <v>390</v>
      </c>
      <c r="T180" s="326"/>
      <c r="U180" s="326">
        <v>41546</v>
      </c>
      <c r="V180" s="335">
        <v>578</v>
      </c>
      <c r="W180" s="335">
        <v>0</v>
      </c>
      <c r="X180" s="335">
        <v>0</v>
      </c>
      <c r="Y180" s="335">
        <v>0</v>
      </c>
      <c r="Z180" s="335">
        <v>0</v>
      </c>
      <c r="AA180" s="335">
        <v>0</v>
      </c>
      <c r="AB180" s="335">
        <v>0</v>
      </c>
      <c r="AC180" s="335">
        <v>90</v>
      </c>
      <c r="AD180" s="335">
        <v>0</v>
      </c>
      <c r="AE180" s="335">
        <v>0</v>
      </c>
      <c r="AF180" s="335">
        <v>0</v>
      </c>
      <c r="AG180" s="335">
        <v>0</v>
      </c>
      <c r="AH180" s="335">
        <v>0</v>
      </c>
      <c r="AI180" s="335">
        <v>0</v>
      </c>
      <c r="AJ180" s="335">
        <v>31</v>
      </c>
      <c r="AK180" s="335">
        <v>0</v>
      </c>
      <c r="AL180" s="335">
        <v>121</v>
      </c>
      <c r="AM180" s="335">
        <v>457</v>
      </c>
      <c r="AN180" s="335">
        <v>67</v>
      </c>
      <c r="AO180" s="336">
        <v>0.3</v>
      </c>
      <c r="AP180" s="334">
        <v>59.21</v>
      </c>
      <c r="AQ180" s="334">
        <v>84.58</v>
      </c>
      <c r="AR180" s="337">
        <v>-25.374999899999999</v>
      </c>
      <c r="AS180" s="327" t="s">
        <v>51</v>
      </c>
      <c r="AT180" s="327" t="s">
        <v>51</v>
      </c>
      <c r="AU180" s="327">
        <v>578</v>
      </c>
      <c r="AV180" s="327">
        <v>133</v>
      </c>
      <c r="AW180" s="337">
        <v>84.58</v>
      </c>
      <c r="AX180" s="337">
        <v>-25.37</v>
      </c>
      <c r="AY180" s="334" t="s">
        <v>51</v>
      </c>
      <c r="AZ180" s="335">
        <v>324</v>
      </c>
      <c r="BA180" s="335" t="s">
        <v>51</v>
      </c>
      <c r="BB180" s="335" t="s">
        <v>51</v>
      </c>
      <c r="BC180" s="330" t="s">
        <v>1195</v>
      </c>
      <c r="BD180" s="330" t="s">
        <v>1008</v>
      </c>
      <c r="BE180" s="218" t="s">
        <v>51</v>
      </c>
      <c r="BF180" s="218" t="s">
        <v>51</v>
      </c>
    </row>
    <row r="181" spans="2:58" ht="45">
      <c r="B181" s="326">
        <v>42124</v>
      </c>
      <c r="C181" s="327" t="s">
        <v>826</v>
      </c>
      <c r="D181" s="327" t="s">
        <v>837</v>
      </c>
      <c r="E181" s="327" t="s">
        <v>847</v>
      </c>
      <c r="F181" s="327">
        <v>8557776</v>
      </c>
      <c r="G181" s="333">
        <v>15006539</v>
      </c>
      <c r="H181" s="327">
        <v>1</v>
      </c>
      <c r="I181" s="327" t="s">
        <v>107</v>
      </c>
      <c r="J181" s="327" t="s">
        <v>842</v>
      </c>
      <c r="K181" s="326">
        <v>41426</v>
      </c>
      <c r="L181" s="326">
        <v>40787</v>
      </c>
      <c r="M181" s="327" t="s">
        <v>839</v>
      </c>
      <c r="N181" s="334">
        <v>112100</v>
      </c>
      <c r="O181" s="334">
        <v>111270.92</v>
      </c>
      <c r="P181" s="334">
        <v>129000</v>
      </c>
      <c r="Q181" s="326">
        <v>42068</v>
      </c>
      <c r="R181" s="334">
        <v>103200</v>
      </c>
      <c r="S181" s="327">
        <v>450</v>
      </c>
      <c r="T181" s="326">
        <v>42086</v>
      </c>
      <c r="U181" s="326">
        <v>41546</v>
      </c>
      <c r="V181" s="335">
        <v>578</v>
      </c>
      <c r="W181" s="335">
        <v>53</v>
      </c>
      <c r="X181" s="335">
        <v>0</v>
      </c>
      <c r="Y181" s="335">
        <v>0</v>
      </c>
      <c r="Z181" s="335">
        <v>0</v>
      </c>
      <c r="AA181" s="335">
        <v>0</v>
      </c>
      <c r="AB181" s="335">
        <v>0</v>
      </c>
      <c r="AC181" s="335">
        <v>0</v>
      </c>
      <c r="AD181" s="335">
        <v>0</v>
      </c>
      <c r="AE181" s="335">
        <v>0</v>
      </c>
      <c r="AF181" s="335">
        <v>0</v>
      </c>
      <c r="AG181" s="335">
        <v>0</v>
      </c>
      <c r="AH181" s="335">
        <v>0</v>
      </c>
      <c r="AI181" s="335">
        <v>0</v>
      </c>
      <c r="AJ181" s="335">
        <v>59</v>
      </c>
      <c r="AK181" s="335">
        <v>0</v>
      </c>
      <c r="AL181" s="335">
        <v>112</v>
      </c>
      <c r="AM181" s="335">
        <v>466</v>
      </c>
      <c r="AN181" s="335">
        <v>16</v>
      </c>
      <c r="AO181" s="336">
        <v>0.3</v>
      </c>
      <c r="AP181" s="334">
        <v>59.21</v>
      </c>
      <c r="AQ181" s="334">
        <v>84.58</v>
      </c>
      <c r="AR181" s="337">
        <v>-25.374999899999999</v>
      </c>
      <c r="AS181" s="327" t="s">
        <v>51</v>
      </c>
      <c r="AT181" s="327" t="s">
        <v>51</v>
      </c>
      <c r="AU181" s="327">
        <v>540</v>
      </c>
      <c r="AV181" s="327">
        <v>428</v>
      </c>
      <c r="AW181" s="337">
        <v>84.58</v>
      </c>
      <c r="AX181" s="337">
        <v>-25.37</v>
      </c>
      <c r="AY181" s="334" t="s">
        <v>51</v>
      </c>
      <c r="AZ181" s="335">
        <v>38</v>
      </c>
      <c r="BA181" s="335" t="s">
        <v>51</v>
      </c>
      <c r="BB181" s="335" t="s">
        <v>51</v>
      </c>
      <c r="BC181" s="330" t="s">
        <v>963</v>
      </c>
      <c r="BD181" s="330" t="s">
        <v>74</v>
      </c>
      <c r="BE181" s="218" t="s">
        <v>51</v>
      </c>
      <c r="BF181" s="218" t="s">
        <v>51</v>
      </c>
    </row>
    <row r="182" spans="2:58" ht="90">
      <c r="B182" s="326">
        <v>42124</v>
      </c>
      <c r="C182" s="327" t="s">
        <v>826</v>
      </c>
      <c r="D182" s="327" t="s">
        <v>837</v>
      </c>
      <c r="E182" s="327" t="s">
        <v>920</v>
      </c>
      <c r="F182" s="327">
        <v>8539161</v>
      </c>
      <c r="G182" s="333">
        <v>14972095</v>
      </c>
      <c r="H182" s="327">
        <v>1</v>
      </c>
      <c r="I182" s="327" t="s">
        <v>108</v>
      </c>
      <c r="J182" s="327" t="s">
        <v>842</v>
      </c>
      <c r="K182" s="326">
        <v>41426</v>
      </c>
      <c r="L182" s="326">
        <v>40848</v>
      </c>
      <c r="M182" s="327" t="s">
        <v>839</v>
      </c>
      <c r="N182" s="334">
        <v>55200</v>
      </c>
      <c r="O182" s="334">
        <v>51604.21</v>
      </c>
      <c r="P182" s="334">
        <v>77000</v>
      </c>
      <c r="Q182" s="326">
        <v>42092</v>
      </c>
      <c r="R182" s="334"/>
      <c r="S182" s="327">
        <v>390</v>
      </c>
      <c r="T182" s="326"/>
      <c r="U182" s="326">
        <v>41546</v>
      </c>
      <c r="V182" s="335">
        <v>578</v>
      </c>
      <c r="W182" s="335">
        <v>0</v>
      </c>
      <c r="X182" s="335">
        <v>0</v>
      </c>
      <c r="Y182" s="335">
        <v>0</v>
      </c>
      <c r="Z182" s="335">
        <v>125</v>
      </c>
      <c r="AA182" s="335">
        <v>0</v>
      </c>
      <c r="AB182" s="335">
        <v>0</v>
      </c>
      <c r="AC182" s="335">
        <v>0</v>
      </c>
      <c r="AD182" s="335">
        <v>0</v>
      </c>
      <c r="AE182" s="335">
        <v>0</v>
      </c>
      <c r="AF182" s="335">
        <v>0</v>
      </c>
      <c r="AG182" s="335">
        <v>0</v>
      </c>
      <c r="AH182" s="335">
        <v>0</v>
      </c>
      <c r="AI182" s="335">
        <v>45</v>
      </c>
      <c r="AJ182" s="335">
        <v>12</v>
      </c>
      <c r="AK182" s="335">
        <v>0</v>
      </c>
      <c r="AL182" s="335">
        <v>182</v>
      </c>
      <c r="AM182" s="335">
        <v>396</v>
      </c>
      <c r="AN182" s="335">
        <v>6</v>
      </c>
      <c r="AO182" s="336">
        <v>0.3</v>
      </c>
      <c r="AP182" s="334">
        <v>59.21</v>
      </c>
      <c r="AQ182" s="334">
        <v>84.58</v>
      </c>
      <c r="AR182" s="337">
        <v>-25.374999899999999</v>
      </c>
      <c r="AS182" s="327" t="s">
        <v>51</v>
      </c>
      <c r="AT182" s="327" t="s">
        <v>51</v>
      </c>
      <c r="AU182" s="327">
        <v>578</v>
      </c>
      <c r="AV182" s="327">
        <v>379</v>
      </c>
      <c r="AW182" s="337">
        <v>84.58</v>
      </c>
      <c r="AX182" s="337">
        <v>-25.37</v>
      </c>
      <c r="AY182" s="334" t="s">
        <v>51</v>
      </c>
      <c r="AZ182" s="335">
        <v>17</v>
      </c>
      <c r="BA182" s="335" t="s">
        <v>51</v>
      </c>
      <c r="BB182" s="335" t="s">
        <v>51</v>
      </c>
      <c r="BC182" s="330" t="s">
        <v>1225</v>
      </c>
      <c r="BD182" s="330" t="s">
        <v>984</v>
      </c>
      <c r="BE182" s="1" t="s">
        <v>51</v>
      </c>
      <c r="BF182" s="1" t="s">
        <v>51</v>
      </c>
    </row>
    <row r="183" spans="2:58" ht="45">
      <c r="B183" s="326">
        <v>42124</v>
      </c>
      <c r="C183" s="327" t="s">
        <v>825</v>
      </c>
      <c r="D183" s="327" t="s">
        <v>837</v>
      </c>
      <c r="E183" s="327" t="s">
        <v>913</v>
      </c>
      <c r="F183" s="327">
        <v>8575566</v>
      </c>
      <c r="G183" s="333">
        <v>15217672</v>
      </c>
      <c r="H183" s="327">
        <v>1</v>
      </c>
      <c r="I183" s="327" t="s">
        <v>135</v>
      </c>
      <c r="J183" s="327" t="s">
        <v>842</v>
      </c>
      <c r="K183" s="326">
        <v>41487</v>
      </c>
      <c r="L183" s="326">
        <v>40299</v>
      </c>
      <c r="M183" s="327" t="s">
        <v>839</v>
      </c>
      <c r="N183" s="334">
        <v>240000</v>
      </c>
      <c r="O183" s="334">
        <v>259332.79</v>
      </c>
      <c r="P183" s="334">
        <v>290000</v>
      </c>
      <c r="Q183" s="326">
        <v>42059</v>
      </c>
      <c r="R183" s="334"/>
      <c r="S183" s="327">
        <v>420</v>
      </c>
      <c r="T183" s="326">
        <v>41435</v>
      </c>
      <c r="U183" s="326">
        <v>41607</v>
      </c>
      <c r="V183" s="335">
        <v>517</v>
      </c>
      <c r="W183" s="335">
        <v>0</v>
      </c>
      <c r="X183" s="335">
        <v>0</v>
      </c>
      <c r="Y183" s="335">
        <v>0</v>
      </c>
      <c r="Z183" s="335">
        <v>0</v>
      </c>
      <c r="AA183" s="335">
        <v>0</v>
      </c>
      <c r="AB183" s="335">
        <v>0</v>
      </c>
      <c r="AC183" s="335">
        <v>0</v>
      </c>
      <c r="AD183" s="335">
        <v>0</v>
      </c>
      <c r="AE183" s="335">
        <v>0</v>
      </c>
      <c r="AF183" s="335">
        <v>0</v>
      </c>
      <c r="AG183" s="335">
        <v>0</v>
      </c>
      <c r="AH183" s="335">
        <v>0</v>
      </c>
      <c r="AI183" s="335">
        <v>0</v>
      </c>
      <c r="AJ183" s="335">
        <v>34</v>
      </c>
      <c r="AK183" s="335">
        <v>0</v>
      </c>
      <c r="AL183" s="335">
        <v>34</v>
      </c>
      <c r="AM183" s="335">
        <v>483</v>
      </c>
      <c r="AN183" s="335">
        <v>63</v>
      </c>
      <c r="AO183" s="336">
        <v>0.3</v>
      </c>
      <c r="AP183" s="334">
        <v>59.21</v>
      </c>
      <c r="AQ183" s="334">
        <v>84.58</v>
      </c>
      <c r="AR183" s="337">
        <v>-25.374999899999999</v>
      </c>
      <c r="AS183" s="327" t="s">
        <v>51</v>
      </c>
      <c r="AT183" s="327" t="s">
        <v>51</v>
      </c>
      <c r="AU183" s="327">
        <v>517</v>
      </c>
      <c r="AV183" s="327">
        <v>483</v>
      </c>
      <c r="AW183" s="337">
        <v>84.58</v>
      </c>
      <c r="AX183" s="337">
        <v>-25.37</v>
      </c>
      <c r="AY183" s="334" t="s">
        <v>51</v>
      </c>
      <c r="AZ183" s="335">
        <v>0</v>
      </c>
      <c r="BA183" s="335" t="s">
        <v>49</v>
      </c>
      <c r="BB183" s="335" t="s">
        <v>49</v>
      </c>
      <c r="BC183" s="330" t="s">
        <v>963</v>
      </c>
      <c r="BD183" s="330" t="s">
        <v>74</v>
      </c>
      <c r="BE183" s="218" t="s">
        <v>51</v>
      </c>
      <c r="BF183" s="218" t="s">
        <v>51</v>
      </c>
    </row>
    <row r="184" spans="2:58" ht="90">
      <c r="B184" s="326">
        <v>42124</v>
      </c>
      <c r="C184" s="327" t="s">
        <v>825</v>
      </c>
      <c r="D184" s="327" t="s">
        <v>837</v>
      </c>
      <c r="E184" s="327" t="s">
        <v>911</v>
      </c>
      <c r="F184" s="327">
        <v>8575895</v>
      </c>
      <c r="G184" s="333">
        <v>15162779</v>
      </c>
      <c r="H184" s="327">
        <v>1</v>
      </c>
      <c r="I184" s="327" t="s">
        <v>104</v>
      </c>
      <c r="J184" s="327" t="s">
        <v>842</v>
      </c>
      <c r="K184" s="326">
        <v>41487</v>
      </c>
      <c r="L184" s="326">
        <v>40848</v>
      </c>
      <c r="M184" s="327" t="s">
        <v>839</v>
      </c>
      <c r="N184" s="334">
        <v>142000</v>
      </c>
      <c r="O184" s="334">
        <v>149340.20000000001</v>
      </c>
      <c r="P184" s="334">
        <v>132500</v>
      </c>
      <c r="Q184" s="326">
        <v>41953</v>
      </c>
      <c r="R184" s="334"/>
      <c r="S184" s="327">
        <v>330</v>
      </c>
      <c r="T184" s="326"/>
      <c r="U184" s="326">
        <v>41607</v>
      </c>
      <c r="V184" s="335">
        <v>517</v>
      </c>
      <c r="W184" s="335">
        <v>0</v>
      </c>
      <c r="X184" s="335">
        <v>0</v>
      </c>
      <c r="Y184" s="335">
        <v>0</v>
      </c>
      <c r="Z184" s="335">
        <v>125</v>
      </c>
      <c r="AA184" s="335">
        <v>0</v>
      </c>
      <c r="AB184" s="335">
        <v>0</v>
      </c>
      <c r="AC184" s="335">
        <v>0</v>
      </c>
      <c r="AD184" s="335">
        <v>0</v>
      </c>
      <c r="AE184" s="335">
        <v>0</v>
      </c>
      <c r="AF184" s="335">
        <v>0</v>
      </c>
      <c r="AG184" s="335">
        <v>0</v>
      </c>
      <c r="AH184" s="335">
        <v>45</v>
      </c>
      <c r="AI184" s="335">
        <v>0</v>
      </c>
      <c r="AJ184" s="335">
        <v>14</v>
      </c>
      <c r="AK184" s="335">
        <v>0</v>
      </c>
      <c r="AL184" s="335">
        <v>184</v>
      </c>
      <c r="AM184" s="335">
        <v>333</v>
      </c>
      <c r="AN184" s="335">
        <v>3</v>
      </c>
      <c r="AO184" s="336">
        <v>0.3</v>
      </c>
      <c r="AP184" s="334">
        <v>59.21</v>
      </c>
      <c r="AQ184" s="334">
        <v>84.58</v>
      </c>
      <c r="AR184" s="337">
        <v>-25.374999899999999</v>
      </c>
      <c r="AS184" s="327" t="s">
        <v>51</v>
      </c>
      <c r="AT184" s="327" t="s">
        <v>51</v>
      </c>
      <c r="AU184" s="327">
        <v>517</v>
      </c>
      <c r="AV184" s="327">
        <v>207</v>
      </c>
      <c r="AW184" s="337">
        <v>84.58</v>
      </c>
      <c r="AX184" s="337">
        <v>-25.37</v>
      </c>
      <c r="AY184" s="334" t="s">
        <v>51</v>
      </c>
      <c r="AZ184" s="335">
        <v>126</v>
      </c>
      <c r="BA184" s="335" t="s">
        <v>51</v>
      </c>
      <c r="BB184" s="335" t="s">
        <v>51</v>
      </c>
      <c r="BC184" s="330" t="s">
        <v>1226</v>
      </c>
      <c r="BD184" s="330" t="s">
        <v>985</v>
      </c>
      <c r="BE184" s="1" t="s">
        <v>51</v>
      </c>
      <c r="BF184" s="1" t="s">
        <v>51</v>
      </c>
    </row>
    <row r="185" spans="2:58" ht="105">
      <c r="B185" s="326">
        <v>42124</v>
      </c>
      <c r="C185" s="327" t="s">
        <v>826</v>
      </c>
      <c r="D185" s="327" t="s">
        <v>837</v>
      </c>
      <c r="E185" s="327" t="s">
        <v>861</v>
      </c>
      <c r="F185" s="327">
        <v>8557315</v>
      </c>
      <c r="G185" s="333">
        <v>15071889</v>
      </c>
      <c r="H185" s="327">
        <v>1</v>
      </c>
      <c r="I185" s="327" t="s">
        <v>117</v>
      </c>
      <c r="J185" s="327" t="s">
        <v>842</v>
      </c>
      <c r="K185" s="326">
        <v>41426</v>
      </c>
      <c r="L185" s="326">
        <v>40422</v>
      </c>
      <c r="M185" s="327" t="s">
        <v>839</v>
      </c>
      <c r="N185" s="334">
        <v>144000</v>
      </c>
      <c r="O185" s="334">
        <v>142400.99</v>
      </c>
      <c r="P185" s="334">
        <v>145000</v>
      </c>
      <c r="Q185" s="326">
        <v>41911</v>
      </c>
      <c r="R185" s="334"/>
      <c r="S185" s="327">
        <v>420</v>
      </c>
      <c r="T185" s="326"/>
      <c r="U185" s="326">
        <v>41546</v>
      </c>
      <c r="V185" s="335">
        <v>578</v>
      </c>
      <c r="W185" s="335">
        <v>96</v>
      </c>
      <c r="X185" s="335">
        <v>0</v>
      </c>
      <c r="Y185" s="335">
        <v>0</v>
      </c>
      <c r="Z185" s="335">
        <v>0</v>
      </c>
      <c r="AA185" s="335">
        <v>0</v>
      </c>
      <c r="AB185" s="335">
        <v>0</v>
      </c>
      <c r="AC185" s="335">
        <v>0</v>
      </c>
      <c r="AD185" s="335">
        <v>0</v>
      </c>
      <c r="AE185" s="335">
        <v>0</v>
      </c>
      <c r="AF185" s="335">
        <v>0</v>
      </c>
      <c r="AG185" s="335">
        <v>0</v>
      </c>
      <c r="AH185" s="335">
        <v>35</v>
      </c>
      <c r="AI185" s="335">
        <v>0</v>
      </c>
      <c r="AJ185" s="335">
        <v>14</v>
      </c>
      <c r="AK185" s="335">
        <v>0</v>
      </c>
      <c r="AL185" s="335">
        <v>145</v>
      </c>
      <c r="AM185" s="335">
        <v>433</v>
      </c>
      <c r="AN185" s="335">
        <v>13</v>
      </c>
      <c r="AO185" s="336">
        <v>0.3</v>
      </c>
      <c r="AP185" s="334">
        <v>59.21</v>
      </c>
      <c r="AQ185" s="334">
        <v>84.58</v>
      </c>
      <c r="AR185" s="337">
        <v>-25.374999899999999</v>
      </c>
      <c r="AS185" s="327" t="s">
        <v>51</v>
      </c>
      <c r="AT185" s="327" t="s">
        <v>51</v>
      </c>
      <c r="AU185" s="327">
        <v>578</v>
      </c>
      <c r="AV185" s="327">
        <v>321</v>
      </c>
      <c r="AW185" s="337">
        <v>84.58</v>
      </c>
      <c r="AX185" s="337">
        <v>-25.37</v>
      </c>
      <c r="AY185" s="334" t="s">
        <v>51</v>
      </c>
      <c r="AZ185" s="335">
        <v>112</v>
      </c>
      <c r="BA185" s="335" t="s">
        <v>51</v>
      </c>
      <c r="BB185" s="335" t="s">
        <v>51</v>
      </c>
      <c r="BC185" s="330" t="s">
        <v>1227</v>
      </c>
      <c r="BD185" s="330" t="s">
        <v>1182</v>
      </c>
      <c r="BE185" s="1" t="s">
        <v>51</v>
      </c>
      <c r="BF185" s="1" t="s">
        <v>51</v>
      </c>
    </row>
    <row r="186" spans="2:58" ht="150">
      <c r="B186" s="326">
        <v>42124</v>
      </c>
      <c r="C186" s="327" t="s">
        <v>826</v>
      </c>
      <c r="D186" s="327" t="s">
        <v>837</v>
      </c>
      <c r="E186" s="327" t="s">
        <v>896</v>
      </c>
      <c r="F186" s="327">
        <v>8566091</v>
      </c>
      <c r="G186" s="333">
        <v>14977649</v>
      </c>
      <c r="H186" s="327">
        <v>1</v>
      </c>
      <c r="I186" s="327" t="s">
        <v>105</v>
      </c>
      <c r="J186" s="327" t="s">
        <v>842</v>
      </c>
      <c r="K186" s="326">
        <v>41426</v>
      </c>
      <c r="L186" s="326">
        <v>39845</v>
      </c>
      <c r="M186" s="327" t="s">
        <v>839</v>
      </c>
      <c r="N186" s="334">
        <v>240000</v>
      </c>
      <c r="O186" s="334">
        <v>234308.95</v>
      </c>
      <c r="P186" s="334">
        <v>215000</v>
      </c>
      <c r="Q186" s="326">
        <v>42122</v>
      </c>
      <c r="R186" s="334"/>
      <c r="S186" s="327">
        <v>330</v>
      </c>
      <c r="T186" s="326"/>
      <c r="U186" s="326">
        <v>41546</v>
      </c>
      <c r="V186" s="335">
        <v>578</v>
      </c>
      <c r="W186" s="335">
        <v>139</v>
      </c>
      <c r="X186" s="335">
        <v>0</v>
      </c>
      <c r="Y186" s="335">
        <v>0</v>
      </c>
      <c r="Z186" s="335">
        <v>0</v>
      </c>
      <c r="AA186" s="335">
        <v>0</v>
      </c>
      <c r="AB186" s="335">
        <v>0</v>
      </c>
      <c r="AC186" s="335">
        <v>0</v>
      </c>
      <c r="AD186" s="335">
        <v>0</v>
      </c>
      <c r="AE186" s="335">
        <v>0</v>
      </c>
      <c r="AF186" s="335">
        <v>0</v>
      </c>
      <c r="AG186" s="335">
        <v>0</v>
      </c>
      <c r="AH186" s="335">
        <v>0</v>
      </c>
      <c r="AI186" s="335">
        <v>0</v>
      </c>
      <c r="AJ186" s="335">
        <v>28</v>
      </c>
      <c r="AK186" s="335">
        <v>0</v>
      </c>
      <c r="AL186" s="335">
        <v>167</v>
      </c>
      <c r="AM186" s="335">
        <v>411</v>
      </c>
      <c r="AN186" s="335">
        <v>81</v>
      </c>
      <c r="AO186" s="336">
        <v>0.3</v>
      </c>
      <c r="AP186" s="334">
        <v>59.21</v>
      </c>
      <c r="AQ186" s="334">
        <v>84.58</v>
      </c>
      <c r="AR186" s="337">
        <v>-25.374999899999999</v>
      </c>
      <c r="AS186" s="327" t="s">
        <v>51</v>
      </c>
      <c r="AT186" s="327" t="s">
        <v>51</v>
      </c>
      <c r="AU186" s="327">
        <v>578</v>
      </c>
      <c r="AV186" s="327">
        <v>259</v>
      </c>
      <c r="AW186" s="337">
        <v>84.58</v>
      </c>
      <c r="AX186" s="337">
        <v>-25.37</v>
      </c>
      <c r="AY186" s="334" t="s">
        <v>51</v>
      </c>
      <c r="AZ186" s="335">
        <v>152</v>
      </c>
      <c r="BA186" s="335" t="s">
        <v>51</v>
      </c>
      <c r="BB186" s="335" t="s">
        <v>51</v>
      </c>
      <c r="BC186" s="330" t="s">
        <v>1195</v>
      </c>
      <c r="BD186" s="330" t="s">
        <v>1228</v>
      </c>
      <c r="BE186" s="218" t="s">
        <v>51</v>
      </c>
      <c r="BF186" s="218" t="s">
        <v>51</v>
      </c>
    </row>
    <row r="187" spans="2:58" ht="120">
      <c r="B187" s="326">
        <v>42124</v>
      </c>
      <c r="C187" s="327" t="s">
        <v>826</v>
      </c>
      <c r="D187" s="327" t="s">
        <v>837</v>
      </c>
      <c r="E187" s="327" t="s">
        <v>885</v>
      </c>
      <c r="F187" s="327">
        <v>8558607</v>
      </c>
      <c r="G187" s="333">
        <v>15090848</v>
      </c>
      <c r="H187" s="327">
        <v>1</v>
      </c>
      <c r="I187" s="327" t="s">
        <v>132</v>
      </c>
      <c r="J187" s="327" t="s">
        <v>838</v>
      </c>
      <c r="K187" s="326">
        <v>41426</v>
      </c>
      <c r="L187" s="326">
        <v>39995</v>
      </c>
      <c r="M187" s="327" t="s">
        <v>839</v>
      </c>
      <c r="N187" s="334">
        <v>210000</v>
      </c>
      <c r="O187" s="334">
        <v>207793.29</v>
      </c>
      <c r="P187" s="334">
        <v>485000</v>
      </c>
      <c r="Q187" s="326">
        <v>42012</v>
      </c>
      <c r="R187" s="334">
        <v>312845.51</v>
      </c>
      <c r="S187" s="327">
        <v>440</v>
      </c>
      <c r="T187" s="326">
        <v>42046</v>
      </c>
      <c r="U187" s="326">
        <v>41546</v>
      </c>
      <c r="V187" s="335">
        <v>578</v>
      </c>
      <c r="W187" s="335">
        <v>0</v>
      </c>
      <c r="X187" s="335">
        <v>0</v>
      </c>
      <c r="Y187" s="335">
        <v>0</v>
      </c>
      <c r="Z187" s="335">
        <v>0</v>
      </c>
      <c r="AA187" s="335">
        <v>0</v>
      </c>
      <c r="AB187" s="335">
        <v>0</v>
      </c>
      <c r="AC187" s="335">
        <v>0</v>
      </c>
      <c r="AD187" s="335">
        <v>0</v>
      </c>
      <c r="AE187" s="335">
        <v>0</v>
      </c>
      <c r="AF187" s="335">
        <v>0</v>
      </c>
      <c r="AG187" s="335">
        <v>0</v>
      </c>
      <c r="AH187" s="335">
        <v>7</v>
      </c>
      <c r="AI187" s="335">
        <v>0</v>
      </c>
      <c r="AJ187" s="335">
        <v>0</v>
      </c>
      <c r="AK187" s="335">
        <v>0</v>
      </c>
      <c r="AL187" s="335">
        <v>7</v>
      </c>
      <c r="AM187" s="335">
        <v>571</v>
      </c>
      <c r="AN187" s="335">
        <v>131</v>
      </c>
      <c r="AO187" s="336">
        <v>0.3</v>
      </c>
      <c r="AP187" s="334">
        <v>59.21</v>
      </c>
      <c r="AQ187" s="334">
        <v>84.58</v>
      </c>
      <c r="AR187" s="337">
        <v>-25.374999899999999</v>
      </c>
      <c r="AS187" s="327" t="s">
        <v>51</v>
      </c>
      <c r="AT187" s="327" t="s">
        <v>51</v>
      </c>
      <c r="AU187" s="327">
        <v>500</v>
      </c>
      <c r="AV187" s="327">
        <v>493</v>
      </c>
      <c r="AW187" s="337">
        <v>84.58</v>
      </c>
      <c r="AX187" s="337">
        <v>-25.37</v>
      </c>
      <c r="AY187" s="334" t="s">
        <v>51</v>
      </c>
      <c r="AZ187" s="335">
        <v>78</v>
      </c>
      <c r="BA187" s="335" t="s">
        <v>51</v>
      </c>
      <c r="BB187" s="335" t="s">
        <v>51</v>
      </c>
      <c r="BC187" s="330" t="s">
        <v>1209</v>
      </c>
      <c r="BD187" s="330" t="s">
        <v>1229</v>
      </c>
      <c r="BE187" s="218" t="s">
        <v>51</v>
      </c>
      <c r="BF187" s="218" t="s">
        <v>51</v>
      </c>
    </row>
    <row r="188" spans="2:58" ht="45">
      <c r="B188" s="326">
        <v>42124</v>
      </c>
      <c r="C188" s="327" t="s">
        <v>826</v>
      </c>
      <c r="D188" s="327" t="s">
        <v>837</v>
      </c>
      <c r="E188" s="327" t="s">
        <v>846</v>
      </c>
      <c r="F188" s="327">
        <v>8553518</v>
      </c>
      <c r="G188" s="333">
        <v>15027626</v>
      </c>
      <c r="H188" s="327">
        <v>1</v>
      </c>
      <c r="I188" s="327" t="s">
        <v>132</v>
      </c>
      <c r="J188" s="327" t="s">
        <v>842</v>
      </c>
      <c r="K188" s="326">
        <v>41426</v>
      </c>
      <c r="L188" s="326">
        <v>41091</v>
      </c>
      <c r="M188" s="327" t="s">
        <v>839</v>
      </c>
      <c r="N188" s="334">
        <v>313000</v>
      </c>
      <c r="O188" s="334">
        <v>291725.03000000003</v>
      </c>
      <c r="P188" s="334">
        <v>160000</v>
      </c>
      <c r="Q188" s="326">
        <v>42100</v>
      </c>
      <c r="R188" s="334">
        <v>142577.24</v>
      </c>
      <c r="S188" s="327">
        <v>440</v>
      </c>
      <c r="T188" s="326">
        <v>42123</v>
      </c>
      <c r="U188" s="326">
        <v>41546</v>
      </c>
      <c r="V188" s="335">
        <v>578</v>
      </c>
      <c r="W188" s="335">
        <v>0</v>
      </c>
      <c r="X188" s="335">
        <v>0</v>
      </c>
      <c r="Y188" s="335">
        <v>0</v>
      </c>
      <c r="Z188" s="335">
        <v>0</v>
      </c>
      <c r="AA188" s="335">
        <v>0</v>
      </c>
      <c r="AB188" s="335">
        <v>0</v>
      </c>
      <c r="AC188" s="335">
        <v>0</v>
      </c>
      <c r="AD188" s="335">
        <v>0</v>
      </c>
      <c r="AE188" s="335">
        <v>0</v>
      </c>
      <c r="AF188" s="335">
        <v>0</v>
      </c>
      <c r="AG188" s="335">
        <v>0</v>
      </c>
      <c r="AH188" s="335">
        <v>0</v>
      </c>
      <c r="AI188" s="335">
        <v>35</v>
      </c>
      <c r="AJ188" s="335">
        <v>53</v>
      </c>
      <c r="AK188" s="335">
        <v>0</v>
      </c>
      <c r="AL188" s="335">
        <v>88</v>
      </c>
      <c r="AM188" s="335">
        <v>490</v>
      </c>
      <c r="AN188" s="335">
        <v>50</v>
      </c>
      <c r="AO188" s="336">
        <v>0.3</v>
      </c>
      <c r="AP188" s="334">
        <v>59.21</v>
      </c>
      <c r="AQ188" s="334">
        <v>84.58</v>
      </c>
      <c r="AR188" s="337">
        <v>-25.374999899999999</v>
      </c>
      <c r="AS188" s="327" t="s">
        <v>51</v>
      </c>
      <c r="AT188" s="327" t="s">
        <v>51</v>
      </c>
      <c r="AU188" s="327">
        <v>577</v>
      </c>
      <c r="AV188" s="327">
        <v>489</v>
      </c>
      <c r="AW188" s="337">
        <v>84.58</v>
      </c>
      <c r="AX188" s="337">
        <v>-25.37</v>
      </c>
      <c r="AY188" s="334" t="s">
        <v>51</v>
      </c>
      <c r="AZ188" s="335">
        <v>1</v>
      </c>
      <c r="BA188" s="335" t="s">
        <v>51</v>
      </c>
      <c r="BB188" s="335" t="s">
        <v>51</v>
      </c>
      <c r="BC188" s="330" t="s">
        <v>963</v>
      </c>
      <c r="BD188" s="330" t="s">
        <v>74</v>
      </c>
      <c r="BE188" s="218" t="s">
        <v>51</v>
      </c>
      <c r="BF188" s="218" t="s">
        <v>51</v>
      </c>
    </row>
    <row r="189" spans="2:58" ht="120">
      <c r="B189" s="326">
        <v>42124</v>
      </c>
      <c r="C189" s="327" t="s">
        <v>826</v>
      </c>
      <c r="D189" s="327" t="s">
        <v>837</v>
      </c>
      <c r="E189" s="327" t="s">
        <v>889</v>
      </c>
      <c r="F189" s="327">
        <v>8540182</v>
      </c>
      <c r="G189" s="333">
        <v>14961791</v>
      </c>
      <c r="H189" s="327">
        <v>1</v>
      </c>
      <c r="I189" s="327" t="s">
        <v>108</v>
      </c>
      <c r="J189" s="327" t="s">
        <v>842</v>
      </c>
      <c r="K189" s="326">
        <v>41426</v>
      </c>
      <c r="L189" s="326">
        <v>40210</v>
      </c>
      <c r="M189" s="327" t="s">
        <v>839</v>
      </c>
      <c r="N189" s="334">
        <v>115000</v>
      </c>
      <c r="O189" s="334">
        <v>107551.31</v>
      </c>
      <c r="P189" s="334">
        <v>109000</v>
      </c>
      <c r="Q189" s="326">
        <v>41942</v>
      </c>
      <c r="R189" s="334"/>
      <c r="S189" s="327">
        <v>390</v>
      </c>
      <c r="T189" s="326"/>
      <c r="U189" s="326">
        <v>41546</v>
      </c>
      <c r="V189" s="335">
        <v>578</v>
      </c>
      <c r="W189" s="335">
        <v>0</v>
      </c>
      <c r="X189" s="335">
        <v>0</v>
      </c>
      <c r="Y189" s="335">
        <v>0</v>
      </c>
      <c r="Z189" s="335">
        <v>0</v>
      </c>
      <c r="AA189" s="335">
        <v>120</v>
      </c>
      <c r="AB189" s="335">
        <v>0</v>
      </c>
      <c r="AC189" s="335">
        <v>0</v>
      </c>
      <c r="AD189" s="335">
        <v>0</v>
      </c>
      <c r="AE189" s="335">
        <v>0</v>
      </c>
      <c r="AF189" s="335">
        <v>0</v>
      </c>
      <c r="AG189" s="335">
        <v>0</v>
      </c>
      <c r="AH189" s="335">
        <v>0</v>
      </c>
      <c r="AI189" s="335">
        <v>0</v>
      </c>
      <c r="AJ189" s="335">
        <v>14</v>
      </c>
      <c r="AK189" s="335">
        <v>0</v>
      </c>
      <c r="AL189" s="335">
        <v>134</v>
      </c>
      <c r="AM189" s="335">
        <v>444</v>
      </c>
      <c r="AN189" s="335">
        <v>54</v>
      </c>
      <c r="AO189" s="336">
        <v>0.3</v>
      </c>
      <c r="AP189" s="334">
        <v>59.21</v>
      </c>
      <c r="AQ189" s="334">
        <v>84.58</v>
      </c>
      <c r="AR189" s="337">
        <v>-25.374999899999999</v>
      </c>
      <c r="AS189" s="327" t="s">
        <v>51</v>
      </c>
      <c r="AT189" s="327" t="s">
        <v>51</v>
      </c>
      <c r="AU189" s="327">
        <v>578</v>
      </c>
      <c r="AV189" s="327">
        <v>282</v>
      </c>
      <c r="AW189" s="337">
        <v>84.58</v>
      </c>
      <c r="AX189" s="337">
        <v>-25.37</v>
      </c>
      <c r="AY189" s="334" t="s">
        <v>51</v>
      </c>
      <c r="AZ189" s="335">
        <v>162</v>
      </c>
      <c r="BA189" s="335" t="s">
        <v>51</v>
      </c>
      <c r="BB189" s="335" t="s">
        <v>51</v>
      </c>
      <c r="BC189" s="330" t="s">
        <v>1195</v>
      </c>
      <c r="BD189" s="330" t="s">
        <v>1004</v>
      </c>
      <c r="BE189" s="218" t="s">
        <v>51</v>
      </c>
      <c r="BF189" s="218" t="s">
        <v>51</v>
      </c>
    </row>
    <row r="190" spans="2:58" ht="75">
      <c r="B190" s="326">
        <v>42124</v>
      </c>
      <c r="C190" s="327" t="s">
        <v>826</v>
      </c>
      <c r="D190" s="327" t="s">
        <v>837</v>
      </c>
      <c r="E190" s="327" t="s">
        <v>844</v>
      </c>
      <c r="F190" s="327">
        <v>8568181</v>
      </c>
      <c r="G190" s="333">
        <v>15075666</v>
      </c>
      <c r="H190" s="327">
        <v>1</v>
      </c>
      <c r="I190" s="327" t="s">
        <v>125</v>
      </c>
      <c r="J190" s="327" t="s">
        <v>842</v>
      </c>
      <c r="K190" s="326">
        <v>41426</v>
      </c>
      <c r="L190" s="326">
        <v>41000</v>
      </c>
      <c r="M190" s="327" t="s">
        <v>839</v>
      </c>
      <c r="N190" s="334">
        <v>57375</v>
      </c>
      <c r="O190" s="334">
        <v>54947.74</v>
      </c>
      <c r="P190" s="334">
        <v>37000</v>
      </c>
      <c r="Q190" s="326">
        <v>42110</v>
      </c>
      <c r="R190" s="334"/>
      <c r="S190" s="327">
        <v>300</v>
      </c>
      <c r="T190" s="326"/>
      <c r="U190" s="326">
        <v>41546</v>
      </c>
      <c r="V190" s="335">
        <v>578</v>
      </c>
      <c r="W190" s="335">
        <v>0</v>
      </c>
      <c r="X190" s="335">
        <v>0</v>
      </c>
      <c r="Y190" s="335">
        <v>0</v>
      </c>
      <c r="Z190" s="335">
        <v>125</v>
      </c>
      <c r="AA190" s="335">
        <v>0</v>
      </c>
      <c r="AB190" s="335">
        <v>0</v>
      </c>
      <c r="AC190" s="335">
        <v>0</v>
      </c>
      <c r="AD190" s="335">
        <v>0</v>
      </c>
      <c r="AE190" s="335">
        <v>0</v>
      </c>
      <c r="AF190" s="335">
        <v>0</v>
      </c>
      <c r="AG190" s="335">
        <v>0</v>
      </c>
      <c r="AH190" s="335">
        <v>63</v>
      </c>
      <c r="AI190" s="335">
        <v>12</v>
      </c>
      <c r="AJ190" s="335">
        <v>68</v>
      </c>
      <c r="AK190" s="335">
        <v>0</v>
      </c>
      <c r="AL190" s="335">
        <v>268</v>
      </c>
      <c r="AM190" s="335">
        <v>310</v>
      </c>
      <c r="AN190" s="335">
        <v>10</v>
      </c>
      <c r="AO190" s="336">
        <v>0.3</v>
      </c>
      <c r="AP190" s="334">
        <v>59.21</v>
      </c>
      <c r="AQ190" s="334">
        <v>84.58</v>
      </c>
      <c r="AR190" s="337">
        <v>-25.374999899999999</v>
      </c>
      <c r="AS190" s="327" t="s">
        <v>51</v>
      </c>
      <c r="AT190" s="327" t="s">
        <v>51</v>
      </c>
      <c r="AU190" s="327">
        <v>578</v>
      </c>
      <c r="AV190" s="327">
        <v>272</v>
      </c>
      <c r="AW190" s="337">
        <v>84.58</v>
      </c>
      <c r="AX190" s="337">
        <v>-25.37</v>
      </c>
      <c r="AY190" s="334" t="s">
        <v>51</v>
      </c>
      <c r="AZ190" s="335">
        <v>38</v>
      </c>
      <c r="BA190" s="335" t="s">
        <v>51</v>
      </c>
      <c r="BB190" s="335" t="s">
        <v>51</v>
      </c>
      <c r="BC190" s="330" t="s">
        <v>1230</v>
      </c>
      <c r="BD190" s="330" t="s">
        <v>961</v>
      </c>
      <c r="BE190" s="1" t="s">
        <v>51</v>
      </c>
      <c r="BF190" s="1" t="s">
        <v>51</v>
      </c>
    </row>
    <row r="191" spans="2:58" ht="45">
      <c r="B191" s="326">
        <v>42124</v>
      </c>
      <c r="C191" s="327" t="s">
        <v>840</v>
      </c>
      <c r="D191" s="327" t="s">
        <v>837</v>
      </c>
      <c r="E191" s="327" t="s">
        <v>869</v>
      </c>
      <c r="F191" s="327">
        <v>8530647</v>
      </c>
      <c r="G191" s="333">
        <v>14896278</v>
      </c>
      <c r="H191" s="327">
        <v>1</v>
      </c>
      <c r="I191" s="327" t="s">
        <v>132</v>
      </c>
      <c r="J191" s="327" t="s">
        <v>838</v>
      </c>
      <c r="K191" s="326">
        <v>41426</v>
      </c>
      <c r="L191" s="326">
        <v>39722</v>
      </c>
      <c r="M191" s="327" t="s">
        <v>839</v>
      </c>
      <c r="N191" s="334">
        <v>378000</v>
      </c>
      <c r="O191" s="334">
        <v>375104.26</v>
      </c>
      <c r="P191" s="334">
        <v>210000</v>
      </c>
      <c r="Q191" s="326">
        <v>41950</v>
      </c>
      <c r="R191" s="334">
        <v>97750</v>
      </c>
      <c r="S191" s="327">
        <v>440</v>
      </c>
      <c r="T191" s="326">
        <v>41956</v>
      </c>
      <c r="U191" s="326">
        <v>41546</v>
      </c>
      <c r="V191" s="335">
        <v>578</v>
      </c>
      <c r="W191" s="335">
        <v>0</v>
      </c>
      <c r="X191" s="335">
        <v>0</v>
      </c>
      <c r="Y191" s="335">
        <v>0</v>
      </c>
      <c r="Z191" s="335">
        <v>0</v>
      </c>
      <c r="AA191" s="335">
        <v>0</v>
      </c>
      <c r="AB191" s="335">
        <v>0</v>
      </c>
      <c r="AC191" s="335">
        <v>0</v>
      </c>
      <c r="AD191" s="335">
        <v>0</v>
      </c>
      <c r="AE191" s="335">
        <v>0</v>
      </c>
      <c r="AF191" s="335">
        <v>0</v>
      </c>
      <c r="AG191" s="335">
        <v>0</v>
      </c>
      <c r="AH191" s="335">
        <v>0</v>
      </c>
      <c r="AI191" s="335">
        <v>0</v>
      </c>
      <c r="AJ191" s="335">
        <v>0</v>
      </c>
      <c r="AK191" s="335">
        <v>0</v>
      </c>
      <c r="AL191" s="335">
        <v>0</v>
      </c>
      <c r="AM191" s="335">
        <v>578</v>
      </c>
      <c r="AN191" s="335">
        <v>138</v>
      </c>
      <c r="AO191" s="336">
        <v>0.3</v>
      </c>
      <c r="AP191" s="334">
        <v>59.21</v>
      </c>
      <c r="AQ191" s="334">
        <v>84.58</v>
      </c>
      <c r="AR191" s="337">
        <v>-25.374999899999999</v>
      </c>
      <c r="AS191" s="327" t="s">
        <v>51</v>
      </c>
      <c r="AT191" s="327" t="s">
        <v>51</v>
      </c>
      <c r="AU191" s="327">
        <v>410</v>
      </c>
      <c r="AV191" s="327">
        <v>410</v>
      </c>
      <c r="AW191" s="337">
        <v>84.58</v>
      </c>
      <c r="AX191" s="337">
        <v>-25.37</v>
      </c>
      <c r="AY191" s="334" t="s">
        <v>51</v>
      </c>
      <c r="AZ191" s="335">
        <v>168</v>
      </c>
      <c r="BA191" s="335" t="s">
        <v>51</v>
      </c>
      <c r="BB191" s="335" t="s">
        <v>51</v>
      </c>
      <c r="BC191" s="330" t="s">
        <v>1231</v>
      </c>
      <c r="BD191" s="330" t="s">
        <v>1212</v>
      </c>
      <c r="BE191" s="218" t="s">
        <v>51</v>
      </c>
      <c r="BF191" s="218" t="s">
        <v>51</v>
      </c>
    </row>
    <row r="192" spans="2:58" ht="45">
      <c r="B192" s="326">
        <v>42124</v>
      </c>
      <c r="C192" s="327" t="s">
        <v>826</v>
      </c>
      <c r="D192" s="327" t="s">
        <v>837</v>
      </c>
      <c r="E192" s="327" t="s">
        <v>888</v>
      </c>
      <c r="F192" s="327">
        <v>8565650</v>
      </c>
      <c r="G192" s="333">
        <v>15635360</v>
      </c>
      <c r="H192" s="327">
        <v>1</v>
      </c>
      <c r="I192" s="327" t="s">
        <v>132</v>
      </c>
      <c r="J192" s="327" t="s">
        <v>842</v>
      </c>
      <c r="K192" s="326">
        <v>41548</v>
      </c>
      <c r="L192" s="326">
        <v>39814</v>
      </c>
      <c r="M192" s="327" t="s">
        <v>839</v>
      </c>
      <c r="N192" s="334">
        <v>448000</v>
      </c>
      <c r="O192" s="334">
        <v>428610.06</v>
      </c>
      <c r="P192" s="334">
        <v>530000</v>
      </c>
      <c r="Q192" s="326">
        <v>42069</v>
      </c>
      <c r="R192" s="334">
        <v>467500</v>
      </c>
      <c r="S192" s="327">
        <v>440</v>
      </c>
      <c r="T192" s="326">
        <v>42096</v>
      </c>
      <c r="U192" s="326">
        <v>41668</v>
      </c>
      <c r="V192" s="335">
        <v>456</v>
      </c>
      <c r="W192" s="335">
        <v>0</v>
      </c>
      <c r="X192" s="335">
        <v>0</v>
      </c>
      <c r="Y192" s="335">
        <v>0</v>
      </c>
      <c r="Z192" s="335">
        <v>0</v>
      </c>
      <c r="AA192" s="335">
        <v>0</v>
      </c>
      <c r="AB192" s="335">
        <v>0</v>
      </c>
      <c r="AC192" s="335">
        <v>0</v>
      </c>
      <c r="AD192" s="335">
        <v>0</v>
      </c>
      <c r="AE192" s="335">
        <v>0</v>
      </c>
      <c r="AF192" s="335">
        <v>0</v>
      </c>
      <c r="AG192" s="335">
        <v>0</v>
      </c>
      <c r="AH192" s="335">
        <v>0</v>
      </c>
      <c r="AI192" s="335">
        <v>0</v>
      </c>
      <c r="AJ192" s="335">
        <v>0</v>
      </c>
      <c r="AK192" s="335">
        <v>0</v>
      </c>
      <c r="AL192" s="335">
        <v>0</v>
      </c>
      <c r="AM192" s="335">
        <v>456</v>
      </c>
      <c r="AN192" s="335">
        <v>16</v>
      </c>
      <c r="AO192" s="336">
        <v>0.3</v>
      </c>
      <c r="AP192" s="334">
        <v>59.21</v>
      </c>
      <c r="AQ192" s="334">
        <v>84.58</v>
      </c>
      <c r="AR192" s="337">
        <v>-25.374999899999999</v>
      </c>
      <c r="AS192" s="327" t="s">
        <v>51</v>
      </c>
      <c r="AT192" s="327" t="s">
        <v>51</v>
      </c>
      <c r="AU192" s="327">
        <v>428</v>
      </c>
      <c r="AV192" s="327">
        <v>428</v>
      </c>
      <c r="AW192" s="337">
        <v>84.58</v>
      </c>
      <c r="AX192" s="337">
        <v>-25.37</v>
      </c>
      <c r="AY192" s="334" t="s">
        <v>51</v>
      </c>
      <c r="AZ192" s="335">
        <v>28</v>
      </c>
      <c r="BA192" s="335" t="s">
        <v>51</v>
      </c>
      <c r="BB192" s="335" t="s">
        <v>51</v>
      </c>
      <c r="BC192" s="330" t="s">
        <v>963</v>
      </c>
      <c r="BD192" s="330" t="s">
        <v>74</v>
      </c>
      <c r="BE192" s="218" t="s">
        <v>51</v>
      </c>
      <c r="BF192" s="218" t="s">
        <v>51</v>
      </c>
    </row>
    <row r="193" spans="2:58" ht="60">
      <c r="B193" s="326">
        <v>42124</v>
      </c>
      <c r="C193" s="327" t="s">
        <v>826</v>
      </c>
      <c r="D193" s="327" t="s">
        <v>837</v>
      </c>
      <c r="E193" s="327" t="s">
        <v>886</v>
      </c>
      <c r="F193" s="327">
        <v>8546945</v>
      </c>
      <c r="G193" s="333">
        <v>15022239</v>
      </c>
      <c r="H193" s="327">
        <v>1</v>
      </c>
      <c r="I193" s="327" t="s">
        <v>133</v>
      </c>
      <c r="J193" s="327" t="s">
        <v>842</v>
      </c>
      <c r="K193" s="326">
        <v>41426</v>
      </c>
      <c r="L193" s="326">
        <v>40238</v>
      </c>
      <c r="M193" s="327" t="s">
        <v>839</v>
      </c>
      <c r="N193" s="334">
        <v>184000</v>
      </c>
      <c r="O193" s="334">
        <v>181116.72</v>
      </c>
      <c r="P193" s="334">
        <v>165000</v>
      </c>
      <c r="Q193" s="326">
        <v>42079</v>
      </c>
      <c r="R193" s="334"/>
      <c r="S193" s="327">
        <v>300</v>
      </c>
      <c r="T193" s="326"/>
      <c r="U193" s="326">
        <v>41546</v>
      </c>
      <c r="V193" s="335">
        <v>578</v>
      </c>
      <c r="W193" s="335">
        <v>0</v>
      </c>
      <c r="X193" s="335">
        <v>0</v>
      </c>
      <c r="Y193" s="335">
        <v>0</v>
      </c>
      <c r="Z193" s="335">
        <v>0</v>
      </c>
      <c r="AA193" s="335">
        <v>0</v>
      </c>
      <c r="AB193" s="335">
        <v>0</v>
      </c>
      <c r="AC193" s="335">
        <v>0</v>
      </c>
      <c r="AD193" s="335">
        <v>0</v>
      </c>
      <c r="AE193" s="335">
        <v>0</v>
      </c>
      <c r="AF193" s="335">
        <v>0</v>
      </c>
      <c r="AG193" s="335">
        <v>0</v>
      </c>
      <c r="AH193" s="335">
        <v>0</v>
      </c>
      <c r="AI193" s="335">
        <v>66</v>
      </c>
      <c r="AJ193" s="335">
        <v>14</v>
      </c>
      <c r="AK193" s="335">
        <v>0</v>
      </c>
      <c r="AL193" s="335">
        <v>80</v>
      </c>
      <c r="AM193" s="335">
        <v>498</v>
      </c>
      <c r="AN193" s="335">
        <v>198</v>
      </c>
      <c r="AO193" s="336">
        <v>0.3</v>
      </c>
      <c r="AP193" s="334">
        <v>59.21</v>
      </c>
      <c r="AQ193" s="334">
        <v>84.58</v>
      </c>
      <c r="AR193" s="337">
        <v>-25.374999899999999</v>
      </c>
      <c r="AS193" s="327" t="s">
        <v>51</v>
      </c>
      <c r="AT193" s="327" t="s">
        <v>51</v>
      </c>
      <c r="AU193" s="327">
        <v>578</v>
      </c>
      <c r="AV193" s="327">
        <v>498</v>
      </c>
      <c r="AW193" s="337">
        <v>84.58</v>
      </c>
      <c r="AX193" s="337">
        <v>-25.37</v>
      </c>
      <c r="AY193" s="334" t="s">
        <v>51</v>
      </c>
      <c r="AZ193" s="335">
        <v>0</v>
      </c>
      <c r="BA193" s="335" t="s">
        <v>49</v>
      </c>
      <c r="BB193" s="335" t="s">
        <v>49</v>
      </c>
      <c r="BC193" s="330" t="s">
        <v>1232</v>
      </c>
      <c r="BD193" s="330" t="s">
        <v>966</v>
      </c>
      <c r="BE193" s="338" t="s">
        <v>74</v>
      </c>
      <c r="BF193" s="218" t="s">
        <v>51</v>
      </c>
    </row>
    <row r="194" spans="2:58" ht="60">
      <c r="B194" s="326">
        <v>42124</v>
      </c>
      <c r="C194" s="327" t="s">
        <v>826</v>
      </c>
      <c r="D194" s="327" t="s">
        <v>837</v>
      </c>
      <c r="E194" s="327" t="s">
        <v>903</v>
      </c>
      <c r="F194" s="327">
        <v>8539102</v>
      </c>
      <c r="G194" s="333">
        <v>15156367</v>
      </c>
      <c r="H194" s="327">
        <v>1</v>
      </c>
      <c r="I194" s="327" t="s">
        <v>132</v>
      </c>
      <c r="J194" s="327" t="s">
        <v>842</v>
      </c>
      <c r="K194" s="326">
        <v>41487</v>
      </c>
      <c r="L194" s="326">
        <v>40603</v>
      </c>
      <c r="M194" s="327" t="s">
        <v>839</v>
      </c>
      <c r="N194" s="334">
        <v>240000</v>
      </c>
      <c r="O194" s="334">
        <v>231067.06</v>
      </c>
      <c r="P194" s="334">
        <v>332900</v>
      </c>
      <c r="Q194" s="326">
        <v>41955</v>
      </c>
      <c r="R194" s="334"/>
      <c r="S194" s="327">
        <v>440</v>
      </c>
      <c r="T194" s="326"/>
      <c r="U194" s="326">
        <v>41607</v>
      </c>
      <c r="V194" s="335">
        <v>517</v>
      </c>
      <c r="W194" s="335">
        <v>0</v>
      </c>
      <c r="X194" s="335">
        <v>0</v>
      </c>
      <c r="Y194" s="335">
        <v>0</v>
      </c>
      <c r="Z194" s="335">
        <v>0</v>
      </c>
      <c r="AA194" s="335">
        <v>0</v>
      </c>
      <c r="AB194" s="335">
        <v>0</v>
      </c>
      <c r="AC194" s="335">
        <v>0</v>
      </c>
      <c r="AD194" s="335">
        <v>0</v>
      </c>
      <c r="AE194" s="335">
        <v>0</v>
      </c>
      <c r="AF194" s="335">
        <v>0</v>
      </c>
      <c r="AG194" s="335">
        <v>0</v>
      </c>
      <c r="AH194" s="335">
        <v>0</v>
      </c>
      <c r="AI194" s="335">
        <v>0</v>
      </c>
      <c r="AJ194" s="335">
        <v>12</v>
      </c>
      <c r="AK194" s="335">
        <v>0</v>
      </c>
      <c r="AL194" s="335">
        <v>12</v>
      </c>
      <c r="AM194" s="335">
        <v>505</v>
      </c>
      <c r="AN194" s="335">
        <v>65</v>
      </c>
      <c r="AO194" s="336">
        <v>0.3</v>
      </c>
      <c r="AP194" s="334">
        <v>59.21</v>
      </c>
      <c r="AQ194" s="334">
        <v>84.58</v>
      </c>
      <c r="AR194" s="337">
        <v>-25.374999899999999</v>
      </c>
      <c r="AS194" s="327" t="s">
        <v>51</v>
      </c>
      <c r="AT194" s="327" t="s">
        <v>51</v>
      </c>
      <c r="AU194" s="327">
        <v>517</v>
      </c>
      <c r="AV194" s="327">
        <v>505</v>
      </c>
      <c r="AW194" s="337">
        <v>84.58</v>
      </c>
      <c r="AX194" s="337">
        <v>-25.37</v>
      </c>
      <c r="AY194" s="334" t="s">
        <v>51</v>
      </c>
      <c r="AZ194" s="335">
        <v>0</v>
      </c>
      <c r="BA194" s="335" t="s">
        <v>49</v>
      </c>
      <c r="BB194" s="335" t="s">
        <v>49</v>
      </c>
      <c r="BC194" s="330" t="s">
        <v>1232</v>
      </c>
      <c r="BD194" s="330" t="s">
        <v>966</v>
      </c>
      <c r="BE194" s="338" t="s">
        <v>74</v>
      </c>
      <c r="BF194" s="218" t="s">
        <v>51</v>
      </c>
    </row>
    <row r="195" spans="2:58" ht="60">
      <c r="B195" s="326">
        <v>42124</v>
      </c>
      <c r="C195" s="327" t="s">
        <v>825</v>
      </c>
      <c r="D195" s="327" t="s">
        <v>837</v>
      </c>
      <c r="E195" s="327" t="s">
        <v>872</v>
      </c>
      <c r="F195" s="327">
        <v>8573434</v>
      </c>
      <c r="G195" s="333">
        <v>15222060</v>
      </c>
      <c r="H195" s="327">
        <v>1</v>
      </c>
      <c r="I195" s="327" t="s">
        <v>133</v>
      </c>
      <c r="J195" s="327" t="s">
        <v>842</v>
      </c>
      <c r="K195" s="326">
        <v>41487</v>
      </c>
      <c r="L195" s="326">
        <v>39479</v>
      </c>
      <c r="M195" s="327" t="s">
        <v>839</v>
      </c>
      <c r="N195" s="334">
        <v>1173735</v>
      </c>
      <c r="O195" s="334">
        <v>1173735</v>
      </c>
      <c r="P195" s="334">
        <v>1820000</v>
      </c>
      <c r="Q195" s="326">
        <v>41975</v>
      </c>
      <c r="R195" s="334"/>
      <c r="S195" s="327">
        <v>300</v>
      </c>
      <c r="T195" s="326"/>
      <c r="U195" s="326">
        <v>41607</v>
      </c>
      <c r="V195" s="335">
        <v>517</v>
      </c>
      <c r="W195" s="335">
        <v>0</v>
      </c>
      <c r="X195" s="335">
        <v>0</v>
      </c>
      <c r="Y195" s="335">
        <v>0</v>
      </c>
      <c r="Z195" s="335">
        <v>0</v>
      </c>
      <c r="AA195" s="335">
        <v>0</v>
      </c>
      <c r="AB195" s="335">
        <v>0</v>
      </c>
      <c r="AC195" s="335">
        <v>0</v>
      </c>
      <c r="AD195" s="335">
        <v>0</v>
      </c>
      <c r="AE195" s="335">
        <v>0</v>
      </c>
      <c r="AF195" s="335">
        <v>0</v>
      </c>
      <c r="AG195" s="335">
        <v>0</v>
      </c>
      <c r="AH195" s="335">
        <v>88</v>
      </c>
      <c r="AI195" s="335">
        <v>0</v>
      </c>
      <c r="AJ195" s="335">
        <v>14</v>
      </c>
      <c r="AK195" s="335">
        <v>0</v>
      </c>
      <c r="AL195" s="335">
        <v>102</v>
      </c>
      <c r="AM195" s="335">
        <v>415</v>
      </c>
      <c r="AN195" s="335">
        <v>115</v>
      </c>
      <c r="AO195" s="336">
        <v>0.3</v>
      </c>
      <c r="AP195" s="334">
        <v>59.21</v>
      </c>
      <c r="AQ195" s="334">
        <v>84.58</v>
      </c>
      <c r="AR195" s="337">
        <v>-25.374999899999999</v>
      </c>
      <c r="AS195" s="327" t="s">
        <v>51</v>
      </c>
      <c r="AT195" s="327" t="s">
        <v>51</v>
      </c>
      <c r="AU195" s="327">
        <v>517</v>
      </c>
      <c r="AV195" s="327">
        <v>415</v>
      </c>
      <c r="AW195" s="337">
        <v>84.58</v>
      </c>
      <c r="AX195" s="337">
        <v>-25.37</v>
      </c>
      <c r="AY195" s="334" t="s">
        <v>51</v>
      </c>
      <c r="AZ195" s="335">
        <v>0</v>
      </c>
      <c r="BA195" s="335" t="s">
        <v>49</v>
      </c>
      <c r="BB195" s="335" t="s">
        <v>49</v>
      </c>
      <c r="BC195" s="330" t="s">
        <v>1232</v>
      </c>
      <c r="BD195" s="330" t="s">
        <v>966</v>
      </c>
      <c r="BE195" s="338" t="s">
        <v>74</v>
      </c>
      <c r="BF195" s="218" t="s">
        <v>51</v>
      </c>
    </row>
    <row r="196" spans="2:58" ht="60">
      <c r="B196" s="326">
        <v>42124</v>
      </c>
      <c r="C196" s="327" t="s">
        <v>824</v>
      </c>
      <c r="D196" s="327" t="s">
        <v>837</v>
      </c>
      <c r="E196" s="327" t="s">
        <v>882</v>
      </c>
      <c r="F196" s="327">
        <v>8570277</v>
      </c>
      <c r="G196" s="333">
        <v>15234198</v>
      </c>
      <c r="H196" s="327">
        <v>1</v>
      </c>
      <c r="I196" s="327" t="s">
        <v>132</v>
      </c>
      <c r="J196" s="327" t="s">
        <v>842</v>
      </c>
      <c r="K196" s="326">
        <v>41487</v>
      </c>
      <c r="L196" s="326">
        <v>40817</v>
      </c>
      <c r="M196" s="327" t="s">
        <v>839</v>
      </c>
      <c r="N196" s="334">
        <v>211200</v>
      </c>
      <c r="O196" s="334">
        <v>242728.13</v>
      </c>
      <c r="P196" s="334">
        <v>228000</v>
      </c>
      <c r="Q196" s="326">
        <v>41954</v>
      </c>
      <c r="R196" s="334"/>
      <c r="S196" s="327">
        <v>440</v>
      </c>
      <c r="T196" s="326"/>
      <c r="U196" s="326">
        <v>41607</v>
      </c>
      <c r="V196" s="335">
        <v>517</v>
      </c>
      <c r="W196" s="335">
        <v>0</v>
      </c>
      <c r="X196" s="335">
        <v>0</v>
      </c>
      <c r="Y196" s="335">
        <v>0</v>
      </c>
      <c r="Z196" s="335">
        <v>0</v>
      </c>
      <c r="AA196" s="335">
        <v>0</v>
      </c>
      <c r="AB196" s="335">
        <v>0</v>
      </c>
      <c r="AC196" s="335">
        <v>0</v>
      </c>
      <c r="AD196" s="335">
        <v>0</v>
      </c>
      <c r="AE196" s="335">
        <v>0</v>
      </c>
      <c r="AF196" s="335">
        <v>0</v>
      </c>
      <c r="AG196" s="335">
        <v>0</v>
      </c>
      <c r="AH196" s="335">
        <v>0</v>
      </c>
      <c r="AI196" s="335">
        <v>0</v>
      </c>
      <c r="AJ196" s="335">
        <v>11</v>
      </c>
      <c r="AK196" s="335">
        <v>0</v>
      </c>
      <c r="AL196" s="335">
        <v>11</v>
      </c>
      <c r="AM196" s="335">
        <v>506</v>
      </c>
      <c r="AN196" s="335">
        <v>66</v>
      </c>
      <c r="AO196" s="336">
        <v>0.3</v>
      </c>
      <c r="AP196" s="334">
        <v>59.21</v>
      </c>
      <c r="AQ196" s="334">
        <v>84.58</v>
      </c>
      <c r="AR196" s="337">
        <v>-25.374999899999999</v>
      </c>
      <c r="AS196" s="327" t="s">
        <v>51</v>
      </c>
      <c r="AT196" s="327" t="s">
        <v>51</v>
      </c>
      <c r="AU196" s="327">
        <v>517</v>
      </c>
      <c r="AV196" s="327">
        <v>506</v>
      </c>
      <c r="AW196" s="337">
        <v>84.58</v>
      </c>
      <c r="AX196" s="337">
        <v>-25.37</v>
      </c>
      <c r="AY196" s="334" t="s">
        <v>51</v>
      </c>
      <c r="AZ196" s="335">
        <v>0</v>
      </c>
      <c r="BA196" s="335" t="s">
        <v>49</v>
      </c>
      <c r="BB196" s="335" t="s">
        <v>49</v>
      </c>
      <c r="BC196" s="330" t="s">
        <v>1232</v>
      </c>
      <c r="BD196" s="330" t="s">
        <v>966</v>
      </c>
      <c r="BE196" s="338" t="s">
        <v>74</v>
      </c>
      <c r="BF196" s="218" t="s">
        <v>51</v>
      </c>
    </row>
    <row r="197" spans="2:58" ht="60">
      <c r="B197" s="326">
        <v>42124</v>
      </c>
      <c r="C197" s="327" t="s">
        <v>826</v>
      </c>
      <c r="D197" s="327" t="s">
        <v>837</v>
      </c>
      <c r="E197" s="327" t="s">
        <v>886</v>
      </c>
      <c r="F197" s="327">
        <v>8546679</v>
      </c>
      <c r="G197" s="333">
        <v>15090236</v>
      </c>
      <c r="H197" s="327">
        <v>1</v>
      </c>
      <c r="I197" s="327" t="s">
        <v>132</v>
      </c>
      <c r="J197" s="327" t="s">
        <v>842</v>
      </c>
      <c r="K197" s="326">
        <v>41426</v>
      </c>
      <c r="L197" s="326">
        <v>39873</v>
      </c>
      <c r="M197" s="327" t="s">
        <v>839</v>
      </c>
      <c r="N197" s="334">
        <v>479400</v>
      </c>
      <c r="O197" s="334">
        <v>475168.96</v>
      </c>
      <c r="P197" s="334">
        <v>435000</v>
      </c>
      <c r="Q197" s="326">
        <v>42090</v>
      </c>
      <c r="R197" s="334"/>
      <c r="S197" s="327">
        <v>440</v>
      </c>
      <c r="T197" s="326"/>
      <c r="U197" s="326">
        <v>41546</v>
      </c>
      <c r="V197" s="335">
        <v>578</v>
      </c>
      <c r="W197" s="335">
        <v>0</v>
      </c>
      <c r="X197" s="335">
        <v>0</v>
      </c>
      <c r="Y197" s="335">
        <v>0</v>
      </c>
      <c r="Z197" s="335">
        <v>0</v>
      </c>
      <c r="AA197" s="335">
        <v>0</v>
      </c>
      <c r="AB197" s="335">
        <v>0</v>
      </c>
      <c r="AC197" s="335">
        <v>0</v>
      </c>
      <c r="AD197" s="335">
        <v>0</v>
      </c>
      <c r="AE197" s="335">
        <v>0</v>
      </c>
      <c r="AF197" s="335">
        <v>0</v>
      </c>
      <c r="AG197" s="335">
        <v>0</v>
      </c>
      <c r="AH197" s="335">
        <v>0</v>
      </c>
      <c r="AI197" s="335">
        <v>0</v>
      </c>
      <c r="AJ197" s="335">
        <v>12</v>
      </c>
      <c r="AK197" s="335">
        <v>0</v>
      </c>
      <c r="AL197" s="335">
        <v>12</v>
      </c>
      <c r="AM197" s="335">
        <v>566</v>
      </c>
      <c r="AN197" s="335">
        <v>126</v>
      </c>
      <c r="AO197" s="336">
        <v>0.3</v>
      </c>
      <c r="AP197" s="334">
        <v>59.21</v>
      </c>
      <c r="AQ197" s="334">
        <v>84.58</v>
      </c>
      <c r="AR197" s="337">
        <v>-25.374999899999999</v>
      </c>
      <c r="AS197" s="327" t="s">
        <v>51</v>
      </c>
      <c r="AT197" s="327" t="s">
        <v>51</v>
      </c>
      <c r="AU197" s="327">
        <v>578</v>
      </c>
      <c r="AV197" s="327">
        <v>566</v>
      </c>
      <c r="AW197" s="337">
        <v>84.58</v>
      </c>
      <c r="AX197" s="337">
        <v>-25.37</v>
      </c>
      <c r="AY197" s="334" t="s">
        <v>51</v>
      </c>
      <c r="AZ197" s="335">
        <v>0</v>
      </c>
      <c r="BA197" s="335" t="s">
        <v>49</v>
      </c>
      <c r="BB197" s="335" t="s">
        <v>49</v>
      </c>
      <c r="BC197" s="330" t="s">
        <v>1232</v>
      </c>
      <c r="BD197" s="330" t="s">
        <v>966</v>
      </c>
      <c r="BE197" s="338" t="s">
        <v>74</v>
      </c>
      <c r="BF197" s="218" t="s">
        <v>51</v>
      </c>
    </row>
    <row r="198" spans="2:58" ht="60">
      <c r="B198" s="326">
        <v>42124</v>
      </c>
      <c r="C198" s="327" t="s">
        <v>826</v>
      </c>
      <c r="D198" s="327" t="s">
        <v>837</v>
      </c>
      <c r="E198" s="327" t="s">
        <v>1233</v>
      </c>
      <c r="F198" s="327">
        <v>8564967</v>
      </c>
      <c r="G198" s="333">
        <v>15374465</v>
      </c>
      <c r="H198" s="327">
        <v>1</v>
      </c>
      <c r="I198" s="327" t="s">
        <v>133</v>
      </c>
      <c r="J198" s="327" t="s">
        <v>842</v>
      </c>
      <c r="K198" s="326">
        <v>41487</v>
      </c>
      <c r="L198" s="326">
        <v>40575</v>
      </c>
      <c r="M198" s="327" t="s">
        <v>839</v>
      </c>
      <c r="N198" s="334">
        <v>269000</v>
      </c>
      <c r="O198" s="334">
        <v>268970</v>
      </c>
      <c r="P198" s="334">
        <v>450000</v>
      </c>
      <c r="Q198" s="326">
        <v>42069</v>
      </c>
      <c r="R198" s="334"/>
      <c r="S198" s="327">
        <v>300</v>
      </c>
      <c r="T198" s="326"/>
      <c r="U198" s="326">
        <v>41607</v>
      </c>
      <c r="V198" s="335">
        <v>517</v>
      </c>
      <c r="W198" s="335">
        <v>0</v>
      </c>
      <c r="X198" s="335">
        <v>0</v>
      </c>
      <c r="Y198" s="335">
        <v>0</v>
      </c>
      <c r="Z198" s="335">
        <v>0</v>
      </c>
      <c r="AA198" s="335">
        <v>0</v>
      </c>
      <c r="AB198" s="335">
        <v>0</v>
      </c>
      <c r="AC198" s="335">
        <v>0</v>
      </c>
      <c r="AD198" s="335">
        <v>0</v>
      </c>
      <c r="AE198" s="335">
        <v>0</v>
      </c>
      <c r="AF198" s="335">
        <v>0</v>
      </c>
      <c r="AG198" s="335">
        <v>0</v>
      </c>
      <c r="AH198" s="335">
        <v>109</v>
      </c>
      <c r="AI198" s="335">
        <v>0</v>
      </c>
      <c r="AJ198" s="335">
        <v>56</v>
      </c>
      <c r="AK198" s="335">
        <v>0</v>
      </c>
      <c r="AL198" s="335">
        <v>165</v>
      </c>
      <c r="AM198" s="335">
        <v>352</v>
      </c>
      <c r="AN198" s="335">
        <v>52</v>
      </c>
      <c r="AO198" s="336">
        <v>0.3</v>
      </c>
      <c r="AP198" s="334">
        <v>59.21</v>
      </c>
      <c r="AQ198" s="334">
        <v>84.58</v>
      </c>
      <c r="AR198" s="337">
        <v>-25.374999899999999</v>
      </c>
      <c r="AS198" s="327" t="s">
        <v>51</v>
      </c>
      <c r="AT198" s="327" t="s">
        <v>51</v>
      </c>
      <c r="AU198" s="327">
        <v>517</v>
      </c>
      <c r="AV198" s="327">
        <v>352</v>
      </c>
      <c r="AW198" s="337">
        <v>84.58</v>
      </c>
      <c r="AX198" s="337">
        <v>-25.37</v>
      </c>
      <c r="AY198" s="334" t="s">
        <v>51</v>
      </c>
      <c r="AZ198" s="335">
        <v>0</v>
      </c>
      <c r="BA198" s="335" t="s">
        <v>49</v>
      </c>
      <c r="BB198" s="335" t="s">
        <v>49</v>
      </c>
      <c r="BC198" s="330" t="s">
        <v>1232</v>
      </c>
      <c r="BD198" s="330" t="s">
        <v>966</v>
      </c>
      <c r="BE198" s="338" t="s">
        <v>74</v>
      </c>
      <c r="BF198" s="218" t="s">
        <v>51</v>
      </c>
    </row>
    <row r="199" spans="2:58" ht="60">
      <c r="B199" s="326">
        <v>42124</v>
      </c>
      <c r="C199" s="327" t="s">
        <v>826</v>
      </c>
      <c r="D199" s="327" t="s">
        <v>837</v>
      </c>
      <c r="E199" s="327" t="s">
        <v>863</v>
      </c>
      <c r="F199" s="327">
        <v>8555976</v>
      </c>
      <c r="G199" s="333">
        <v>14864276</v>
      </c>
      <c r="H199" s="327">
        <v>1</v>
      </c>
      <c r="I199" s="327" t="s">
        <v>133</v>
      </c>
      <c r="J199" s="327" t="s">
        <v>850</v>
      </c>
      <c r="K199" s="326">
        <v>41426</v>
      </c>
      <c r="L199" s="326">
        <v>40210</v>
      </c>
      <c r="M199" s="327" t="s">
        <v>839</v>
      </c>
      <c r="N199" s="334">
        <v>350000</v>
      </c>
      <c r="O199" s="334">
        <v>337655.2</v>
      </c>
      <c r="P199" s="334">
        <v>700000</v>
      </c>
      <c r="Q199" s="326">
        <v>42117</v>
      </c>
      <c r="R199" s="334"/>
      <c r="S199" s="327">
        <v>300</v>
      </c>
      <c r="T199" s="326"/>
      <c r="U199" s="326">
        <v>41546</v>
      </c>
      <c r="V199" s="335">
        <v>578</v>
      </c>
      <c r="W199" s="335">
        <v>0</v>
      </c>
      <c r="X199" s="335">
        <v>0</v>
      </c>
      <c r="Y199" s="335">
        <v>0</v>
      </c>
      <c r="Z199" s="335">
        <v>0</v>
      </c>
      <c r="AA199" s="335">
        <v>0</v>
      </c>
      <c r="AB199" s="335">
        <v>0</v>
      </c>
      <c r="AC199" s="335">
        <v>0</v>
      </c>
      <c r="AD199" s="335">
        <v>0</v>
      </c>
      <c r="AE199" s="335">
        <v>0</v>
      </c>
      <c r="AF199" s="335">
        <v>0</v>
      </c>
      <c r="AG199" s="335">
        <v>0</v>
      </c>
      <c r="AH199" s="335">
        <v>13</v>
      </c>
      <c r="AI199" s="335">
        <v>0</v>
      </c>
      <c r="AJ199" s="335">
        <v>14</v>
      </c>
      <c r="AK199" s="335">
        <v>0</v>
      </c>
      <c r="AL199" s="335">
        <v>27</v>
      </c>
      <c r="AM199" s="335">
        <v>551</v>
      </c>
      <c r="AN199" s="335">
        <v>251</v>
      </c>
      <c r="AO199" s="336">
        <v>0.3</v>
      </c>
      <c r="AP199" s="334">
        <v>59.21</v>
      </c>
      <c r="AQ199" s="334">
        <v>84.58</v>
      </c>
      <c r="AR199" s="337">
        <v>-25.374999899999999</v>
      </c>
      <c r="AS199" s="327" t="s">
        <v>51</v>
      </c>
      <c r="AT199" s="327" t="s">
        <v>51</v>
      </c>
      <c r="AU199" s="327">
        <v>578</v>
      </c>
      <c r="AV199" s="327">
        <v>551</v>
      </c>
      <c r="AW199" s="337">
        <v>84.58</v>
      </c>
      <c r="AX199" s="337">
        <v>-25.37</v>
      </c>
      <c r="AY199" s="334" t="s">
        <v>51</v>
      </c>
      <c r="AZ199" s="335">
        <v>0</v>
      </c>
      <c r="BA199" s="335" t="s">
        <v>49</v>
      </c>
      <c r="BB199" s="335" t="s">
        <v>49</v>
      </c>
      <c r="BC199" s="330" t="s">
        <v>1232</v>
      </c>
      <c r="BD199" s="330" t="s">
        <v>966</v>
      </c>
      <c r="BE199" s="338" t="s">
        <v>74</v>
      </c>
      <c r="BF199" s="218" t="s">
        <v>51</v>
      </c>
    </row>
    <row r="200" spans="2:58" ht="60">
      <c r="B200" s="326">
        <v>42124</v>
      </c>
      <c r="C200" s="327" t="s">
        <v>826</v>
      </c>
      <c r="D200" s="327" t="s">
        <v>837</v>
      </c>
      <c r="E200" s="327" t="s">
        <v>892</v>
      </c>
      <c r="F200" s="327">
        <v>8562568</v>
      </c>
      <c r="G200" s="333">
        <v>15087331</v>
      </c>
      <c r="H200" s="327">
        <v>1</v>
      </c>
      <c r="I200" s="327" t="s">
        <v>133</v>
      </c>
      <c r="J200" s="327" t="s">
        <v>850</v>
      </c>
      <c r="K200" s="326">
        <v>41426</v>
      </c>
      <c r="L200" s="326">
        <v>40452</v>
      </c>
      <c r="M200" s="327" t="s">
        <v>839</v>
      </c>
      <c r="N200" s="334">
        <v>210000</v>
      </c>
      <c r="O200" s="334">
        <v>209718.93</v>
      </c>
      <c r="P200" s="334">
        <v>155000</v>
      </c>
      <c r="Q200" s="326">
        <v>41964</v>
      </c>
      <c r="R200" s="334"/>
      <c r="S200" s="327">
        <v>300</v>
      </c>
      <c r="T200" s="326"/>
      <c r="U200" s="326">
        <v>41546</v>
      </c>
      <c r="V200" s="335">
        <v>578</v>
      </c>
      <c r="W200" s="335">
        <v>0</v>
      </c>
      <c r="X200" s="335">
        <v>0</v>
      </c>
      <c r="Y200" s="335">
        <v>0</v>
      </c>
      <c r="Z200" s="335">
        <v>0</v>
      </c>
      <c r="AA200" s="335">
        <v>0</v>
      </c>
      <c r="AB200" s="335">
        <v>0</v>
      </c>
      <c r="AC200" s="335">
        <v>0</v>
      </c>
      <c r="AD200" s="335">
        <v>0</v>
      </c>
      <c r="AE200" s="335">
        <v>0</v>
      </c>
      <c r="AF200" s="335">
        <v>0</v>
      </c>
      <c r="AG200" s="335">
        <v>0</v>
      </c>
      <c r="AH200" s="335">
        <v>133</v>
      </c>
      <c r="AI200" s="335">
        <v>0</v>
      </c>
      <c r="AJ200" s="335">
        <v>14</v>
      </c>
      <c r="AK200" s="335">
        <v>0</v>
      </c>
      <c r="AL200" s="335">
        <v>147</v>
      </c>
      <c r="AM200" s="335">
        <v>431</v>
      </c>
      <c r="AN200" s="335">
        <v>131</v>
      </c>
      <c r="AO200" s="336">
        <v>0.3</v>
      </c>
      <c r="AP200" s="334">
        <v>59.21</v>
      </c>
      <c r="AQ200" s="334">
        <v>84.58</v>
      </c>
      <c r="AR200" s="337">
        <v>-25.374999899999999</v>
      </c>
      <c r="AS200" s="327" t="s">
        <v>51</v>
      </c>
      <c r="AT200" s="327" t="s">
        <v>51</v>
      </c>
      <c r="AU200" s="327">
        <v>578</v>
      </c>
      <c r="AV200" s="327">
        <v>431</v>
      </c>
      <c r="AW200" s="337">
        <v>84.58</v>
      </c>
      <c r="AX200" s="337">
        <v>-25.37</v>
      </c>
      <c r="AY200" s="334" t="s">
        <v>51</v>
      </c>
      <c r="AZ200" s="335">
        <v>0</v>
      </c>
      <c r="BA200" s="335" t="s">
        <v>49</v>
      </c>
      <c r="BB200" s="335" t="s">
        <v>49</v>
      </c>
      <c r="BC200" s="330" t="s">
        <v>1232</v>
      </c>
      <c r="BD200" s="330" t="s">
        <v>966</v>
      </c>
      <c r="BE200" s="338" t="s">
        <v>74</v>
      </c>
      <c r="BF200" s="218" t="s">
        <v>51</v>
      </c>
    </row>
    <row r="201" spans="2:58" ht="60">
      <c r="B201" s="326">
        <v>42124</v>
      </c>
      <c r="C201" s="327" t="s">
        <v>826</v>
      </c>
      <c r="D201" s="327" t="s">
        <v>837</v>
      </c>
      <c r="E201" s="327" t="s">
        <v>916</v>
      </c>
      <c r="F201" s="327">
        <v>8551748</v>
      </c>
      <c r="G201" s="333">
        <v>14832901</v>
      </c>
      <c r="H201" s="327">
        <v>1</v>
      </c>
      <c r="I201" s="327" t="s">
        <v>133</v>
      </c>
      <c r="J201" s="327" t="s">
        <v>842</v>
      </c>
      <c r="K201" s="326">
        <v>41426</v>
      </c>
      <c r="L201" s="326">
        <v>39783</v>
      </c>
      <c r="M201" s="327" t="s">
        <v>839</v>
      </c>
      <c r="N201" s="334">
        <v>144000</v>
      </c>
      <c r="O201" s="334">
        <v>143806.88</v>
      </c>
      <c r="P201" s="334">
        <v>120000</v>
      </c>
      <c r="Q201" s="326">
        <v>42055</v>
      </c>
      <c r="R201" s="334"/>
      <c r="S201" s="327">
        <v>300</v>
      </c>
      <c r="T201" s="326"/>
      <c r="U201" s="326">
        <v>41546</v>
      </c>
      <c r="V201" s="335">
        <v>578</v>
      </c>
      <c r="W201" s="335">
        <v>0</v>
      </c>
      <c r="X201" s="335">
        <v>0</v>
      </c>
      <c r="Y201" s="335">
        <v>0</v>
      </c>
      <c r="Z201" s="335">
        <v>0</v>
      </c>
      <c r="AA201" s="335">
        <v>0</v>
      </c>
      <c r="AB201" s="335">
        <v>0</v>
      </c>
      <c r="AC201" s="335">
        <v>0</v>
      </c>
      <c r="AD201" s="335">
        <v>0</v>
      </c>
      <c r="AE201" s="335">
        <v>0</v>
      </c>
      <c r="AF201" s="335">
        <v>0</v>
      </c>
      <c r="AG201" s="335">
        <v>0</v>
      </c>
      <c r="AH201" s="335">
        <v>187</v>
      </c>
      <c r="AI201" s="335">
        <v>0</v>
      </c>
      <c r="AJ201" s="335">
        <v>79</v>
      </c>
      <c r="AK201" s="335">
        <v>0</v>
      </c>
      <c r="AL201" s="335">
        <v>266</v>
      </c>
      <c r="AM201" s="335">
        <v>312</v>
      </c>
      <c r="AN201" s="335">
        <v>12</v>
      </c>
      <c r="AO201" s="336">
        <v>0.3</v>
      </c>
      <c r="AP201" s="334">
        <v>59.21</v>
      </c>
      <c r="AQ201" s="334">
        <v>84.58</v>
      </c>
      <c r="AR201" s="337">
        <v>-25.374999899999999</v>
      </c>
      <c r="AS201" s="327" t="s">
        <v>51</v>
      </c>
      <c r="AT201" s="327" t="s">
        <v>51</v>
      </c>
      <c r="AU201" s="327">
        <v>578</v>
      </c>
      <c r="AV201" s="327">
        <v>312</v>
      </c>
      <c r="AW201" s="337">
        <v>84.58</v>
      </c>
      <c r="AX201" s="337">
        <v>-25.37</v>
      </c>
      <c r="AY201" s="334" t="s">
        <v>51</v>
      </c>
      <c r="AZ201" s="335">
        <v>0</v>
      </c>
      <c r="BA201" s="335" t="s">
        <v>49</v>
      </c>
      <c r="BB201" s="335" t="s">
        <v>49</v>
      </c>
      <c r="BC201" s="330" t="s">
        <v>1232</v>
      </c>
      <c r="BD201" s="330" t="s">
        <v>966</v>
      </c>
      <c r="BE201" s="338" t="s">
        <v>74</v>
      </c>
      <c r="BF201" s="218" t="s">
        <v>51</v>
      </c>
    </row>
    <row r="202" spans="2:58" ht="60">
      <c r="B202" s="326">
        <v>42124</v>
      </c>
      <c r="C202" s="327" t="s">
        <v>824</v>
      </c>
      <c r="D202" s="327" t="s">
        <v>837</v>
      </c>
      <c r="E202" s="327" t="s">
        <v>853</v>
      </c>
      <c r="F202" s="327">
        <v>8570726</v>
      </c>
      <c r="G202" s="333">
        <v>15326739</v>
      </c>
      <c r="H202" s="327">
        <v>1</v>
      </c>
      <c r="I202" s="327" t="s">
        <v>133</v>
      </c>
      <c r="J202" s="327" t="s">
        <v>842</v>
      </c>
      <c r="K202" s="326">
        <v>41487</v>
      </c>
      <c r="L202" s="326">
        <v>41030</v>
      </c>
      <c r="M202" s="327" t="s">
        <v>839</v>
      </c>
      <c r="N202" s="334">
        <v>237040</v>
      </c>
      <c r="O202" s="334">
        <v>272588.09000000003</v>
      </c>
      <c r="P202" s="334">
        <v>175000</v>
      </c>
      <c r="Q202" s="326">
        <v>42106</v>
      </c>
      <c r="R202" s="334"/>
      <c r="S202" s="327">
        <v>300</v>
      </c>
      <c r="T202" s="326"/>
      <c r="U202" s="326">
        <v>41607</v>
      </c>
      <c r="V202" s="335">
        <v>517</v>
      </c>
      <c r="W202" s="335">
        <v>0</v>
      </c>
      <c r="X202" s="335">
        <v>0</v>
      </c>
      <c r="Y202" s="335">
        <v>0</v>
      </c>
      <c r="Z202" s="335">
        <v>0</v>
      </c>
      <c r="AA202" s="335">
        <v>0</v>
      </c>
      <c r="AB202" s="335">
        <v>0</v>
      </c>
      <c r="AC202" s="335">
        <v>0</v>
      </c>
      <c r="AD202" s="335">
        <v>0</v>
      </c>
      <c r="AE202" s="335">
        <v>0</v>
      </c>
      <c r="AF202" s="335">
        <v>0</v>
      </c>
      <c r="AG202" s="335">
        <v>0</v>
      </c>
      <c r="AH202" s="335">
        <v>0</v>
      </c>
      <c r="AI202" s="335">
        <v>0</v>
      </c>
      <c r="AJ202" s="335">
        <v>14</v>
      </c>
      <c r="AK202" s="335">
        <v>0</v>
      </c>
      <c r="AL202" s="335">
        <v>14</v>
      </c>
      <c r="AM202" s="335">
        <v>503</v>
      </c>
      <c r="AN202" s="335">
        <v>203</v>
      </c>
      <c r="AO202" s="336">
        <v>0.3</v>
      </c>
      <c r="AP202" s="334">
        <v>59.21</v>
      </c>
      <c r="AQ202" s="334">
        <v>84.58</v>
      </c>
      <c r="AR202" s="337">
        <v>-25.374999899999999</v>
      </c>
      <c r="AS202" s="327" t="s">
        <v>51</v>
      </c>
      <c r="AT202" s="327" t="s">
        <v>51</v>
      </c>
      <c r="AU202" s="327">
        <v>517</v>
      </c>
      <c r="AV202" s="327">
        <v>503</v>
      </c>
      <c r="AW202" s="337">
        <v>84.58</v>
      </c>
      <c r="AX202" s="337">
        <v>-25.37</v>
      </c>
      <c r="AY202" s="334" t="s">
        <v>51</v>
      </c>
      <c r="AZ202" s="335">
        <v>0</v>
      </c>
      <c r="BA202" s="335" t="s">
        <v>49</v>
      </c>
      <c r="BB202" s="335" t="s">
        <v>49</v>
      </c>
      <c r="BC202" s="330" t="s">
        <v>1232</v>
      </c>
      <c r="BD202" s="330" t="s">
        <v>966</v>
      </c>
      <c r="BE202" s="338" t="s">
        <v>74</v>
      </c>
      <c r="BF202" s="218" t="s">
        <v>51</v>
      </c>
    </row>
    <row r="203" spans="2:58" ht="60">
      <c r="B203" s="326">
        <v>42124</v>
      </c>
      <c r="C203" s="327" t="s">
        <v>840</v>
      </c>
      <c r="D203" s="327" t="s">
        <v>837</v>
      </c>
      <c r="E203" s="327" t="s">
        <v>841</v>
      </c>
      <c r="F203" s="327">
        <v>8534579</v>
      </c>
      <c r="G203" s="333">
        <v>14937924</v>
      </c>
      <c r="H203" s="327">
        <v>1</v>
      </c>
      <c r="I203" s="327" t="s">
        <v>132</v>
      </c>
      <c r="J203" s="327" t="s">
        <v>838</v>
      </c>
      <c r="K203" s="326">
        <v>41426</v>
      </c>
      <c r="L203" s="326">
        <v>39934</v>
      </c>
      <c r="M203" s="327" t="s">
        <v>839</v>
      </c>
      <c r="N203" s="334">
        <v>220500</v>
      </c>
      <c r="O203" s="334">
        <v>214694.69</v>
      </c>
      <c r="P203" s="334">
        <v>135000</v>
      </c>
      <c r="Q203" s="326">
        <v>42043</v>
      </c>
      <c r="R203" s="334"/>
      <c r="S203" s="327">
        <v>440</v>
      </c>
      <c r="T203" s="326"/>
      <c r="U203" s="326">
        <v>41546</v>
      </c>
      <c r="V203" s="335">
        <v>578</v>
      </c>
      <c r="W203" s="335">
        <v>0</v>
      </c>
      <c r="X203" s="335">
        <v>0</v>
      </c>
      <c r="Y203" s="335">
        <v>0</v>
      </c>
      <c r="Z203" s="335">
        <v>0</v>
      </c>
      <c r="AA203" s="335">
        <v>0</v>
      </c>
      <c r="AB203" s="335">
        <v>0</v>
      </c>
      <c r="AC203" s="335">
        <v>0</v>
      </c>
      <c r="AD203" s="335">
        <v>0</v>
      </c>
      <c r="AE203" s="335">
        <v>0</v>
      </c>
      <c r="AF203" s="335">
        <v>0</v>
      </c>
      <c r="AG203" s="335">
        <v>0</v>
      </c>
      <c r="AH203" s="335">
        <v>0</v>
      </c>
      <c r="AI203" s="335">
        <v>41</v>
      </c>
      <c r="AJ203" s="335">
        <v>25</v>
      </c>
      <c r="AK203" s="335">
        <v>0</v>
      </c>
      <c r="AL203" s="335">
        <v>66</v>
      </c>
      <c r="AM203" s="335">
        <v>512</v>
      </c>
      <c r="AN203" s="335">
        <v>72</v>
      </c>
      <c r="AO203" s="336">
        <v>0.3</v>
      </c>
      <c r="AP203" s="334">
        <v>59.21</v>
      </c>
      <c r="AQ203" s="334">
        <v>84.58</v>
      </c>
      <c r="AR203" s="337">
        <v>-25.374999899999999</v>
      </c>
      <c r="AS203" s="327" t="s">
        <v>51</v>
      </c>
      <c r="AT203" s="327" t="s">
        <v>51</v>
      </c>
      <c r="AU203" s="327">
        <v>578</v>
      </c>
      <c r="AV203" s="327">
        <v>512</v>
      </c>
      <c r="AW203" s="337">
        <v>84.58</v>
      </c>
      <c r="AX203" s="337">
        <v>-25.37</v>
      </c>
      <c r="AY203" s="334" t="s">
        <v>51</v>
      </c>
      <c r="AZ203" s="335">
        <v>0</v>
      </c>
      <c r="BA203" s="335" t="s">
        <v>49</v>
      </c>
      <c r="BB203" s="335" t="s">
        <v>49</v>
      </c>
      <c r="BC203" s="330" t="s">
        <v>1232</v>
      </c>
      <c r="BD203" s="330" t="s">
        <v>966</v>
      </c>
      <c r="BE203" s="338" t="s">
        <v>74</v>
      </c>
      <c r="BF203" s="218" t="s">
        <v>51</v>
      </c>
    </row>
    <row r="204" spans="2:58" ht="60">
      <c r="B204" s="326">
        <v>42124</v>
      </c>
      <c r="C204" s="327" t="s">
        <v>826</v>
      </c>
      <c r="D204" s="327" t="s">
        <v>837</v>
      </c>
      <c r="E204" s="327" t="s">
        <v>897</v>
      </c>
      <c r="F204" s="327">
        <v>8560945</v>
      </c>
      <c r="G204" s="333">
        <v>15350788</v>
      </c>
      <c r="H204" s="327">
        <v>1</v>
      </c>
      <c r="I204" s="327" t="s">
        <v>133</v>
      </c>
      <c r="J204" s="327" t="s">
        <v>842</v>
      </c>
      <c r="K204" s="326">
        <v>41487</v>
      </c>
      <c r="L204" s="326">
        <v>39753</v>
      </c>
      <c r="M204" s="327" t="s">
        <v>839</v>
      </c>
      <c r="N204" s="334">
        <v>579200</v>
      </c>
      <c r="O204" s="334">
        <v>579200</v>
      </c>
      <c r="P204" s="334">
        <v>695000</v>
      </c>
      <c r="Q204" s="326">
        <v>42117</v>
      </c>
      <c r="R204" s="334"/>
      <c r="S204" s="327">
        <v>300</v>
      </c>
      <c r="T204" s="326"/>
      <c r="U204" s="326">
        <v>41607</v>
      </c>
      <c r="V204" s="335">
        <v>517</v>
      </c>
      <c r="W204" s="335">
        <v>0</v>
      </c>
      <c r="X204" s="335">
        <v>0</v>
      </c>
      <c r="Y204" s="335">
        <v>0</v>
      </c>
      <c r="Z204" s="335">
        <v>0</v>
      </c>
      <c r="AA204" s="335">
        <v>0</v>
      </c>
      <c r="AB204" s="335">
        <v>0</v>
      </c>
      <c r="AC204" s="335">
        <v>0</v>
      </c>
      <c r="AD204" s="335">
        <v>0</v>
      </c>
      <c r="AE204" s="335">
        <v>0</v>
      </c>
      <c r="AF204" s="335">
        <v>0</v>
      </c>
      <c r="AG204" s="335">
        <v>0</v>
      </c>
      <c r="AH204" s="335">
        <v>0</v>
      </c>
      <c r="AI204" s="335">
        <v>0</v>
      </c>
      <c r="AJ204" s="335">
        <v>14</v>
      </c>
      <c r="AK204" s="335">
        <v>0</v>
      </c>
      <c r="AL204" s="335">
        <v>14</v>
      </c>
      <c r="AM204" s="335">
        <v>503</v>
      </c>
      <c r="AN204" s="335">
        <v>203</v>
      </c>
      <c r="AO204" s="336">
        <v>0.3</v>
      </c>
      <c r="AP204" s="334">
        <v>59.21</v>
      </c>
      <c r="AQ204" s="334">
        <v>84.58</v>
      </c>
      <c r="AR204" s="337">
        <v>-25.374999899999999</v>
      </c>
      <c r="AS204" s="327" t="s">
        <v>51</v>
      </c>
      <c r="AT204" s="327" t="s">
        <v>51</v>
      </c>
      <c r="AU204" s="327">
        <v>517</v>
      </c>
      <c r="AV204" s="327">
        <v>503</v>
      </c>
      <c r="AW204" s="337">
        <v>84.58</v>
      </c>
      <c r="AX204" s="337">
        <v>-25.37</v>
      </c>
      <c r="AY204" s="334" t="s">
        <v>51</v>
      </c>
      <c r="AZ204" s="335">
        <v>0</v>
      </c>
      <c r="BA204" s="335" t="s">
        <v>49</v>
      </c>
      <c r="BB204" s="335" t="s">
        <v>49</v>
      </c>
      <c r="BC204" s="330" t="s">
        <v>1232</v>
      </c>
      <c r="BD204" s="330" t="s">
        <v>966</v>
      </c>
      <c r="BE204" s="338" t="s">
        <v>74</v>
      </c>
      <c r="BF204" s="218" t="s">
        <v>51</v>
      </c>
    </row>
    <row r="205" spans="2:58" ht="60">
      <c r="B205" s="326">
        <v>42124</v>
      </c>
      <c r="C205" s="327" t="s">
        <v>825</v>
      </c>
      <c r="D205" s="327" t="s">
        <v>837</v>
      </c>
      <c r="E205" s="327" t="s">
        <v>891</v>
      </c>
      <c r="F205" s="327">
        <v>8577705</v>
      </c>
      <c r="G205" s="333">
        <v>15249014</v>
      </c>
      <c r="H205" s="327">
        <v>1</v>
      </c>
      <c r="I205" s="327" t="s">
        <v>133</v>
      </c>
      <c r="J205" s="327" t="s">
        <v>850</v>
      </c>
      <c r="K205" s="326">
        <v>41487</v>
      </c>
      <c r="L205" s="326">
        <v>39630</v>
      </c>
      <c r="M205" s="327" t="s">
        <v>839</v>
      </c>
      <c r="N205" s="334">
        <v>494640</v>
      </c>
      <c r="O205" s="334">
        <v>494640</v>
      </c>
      <c r="P205" s="334">
        <v>495000</v>
      </c>
      <c r="Q205" s="326">
        <v>42086</v>
      </c>
      <c r="R205" s="334"/>
      <c r="S205" s="327">
        <v>300</v>
      </c>
      <c r="T205" s="326"/>
      <c r="U205" s="326">
        <v>41607</v>
      </c>
      <c r="V205" s="335">
        <v>517</v>
      </c>
      <c r="W205" s="335">
        <v>0</v>
      </c>
      <c r="X205" s="335">
        <v>0</v>
      </c>
      <c r="Y205" s="335">
        <v>0</v>
      </c>
      <c r="Z205" s="335">
        <v>0</v>
      </c>
      <c r="AA205" s="335">
        <v>0</v>
      </c>
      <c r="AB205" s="335">
        <v>0</v>
      </c>
      <c r="AC205" s="335">
        <v>0</v>
      </c>
      <c r="AD205" s="335">
        <v>0</v>
      </c>
      <c r="AE205" s="335">
        <v>0</v>
      </c>
      <c r="AF205" s="335">
        <v>0</v>
      </c>
      <c r="AG205" s="335">
        <v>0</v>
      </c>
      <c r="AH205" s="335">
        <v>0</v>
      </c>
      <c r="AI205" s="335">
        <v>98</v>
      </c>
      <c r="AJ205" s="335">
        <v>14</v>
      </c>
      <c r="AK205" s="335">
        <v>0</v>
      </c>
      <c r="AL205" s="335">
        <v>112</v>
      </c>
      <c r="AM205" s="335">
        <v>405</v>
      </c>
      <c r="AN205" s="335">
        <v>105</v>
      </c>
      <c r="AO205" s="336">
        <v>0.3</v>
      </c>
      <c r="AP205" s="334">
        <v>59.21</v>
      </c>
      <c r="AQ205" s="334">
        <v>84.58</v>
      </c>
      <c r="AR205" s="337">
        <v>-25.374999899999999</v>
      </c>
      <c r="AS205" s="327" t="s">
        <v>51</v>
      </c>
      <c r="AT205" s="327" t="s">
        <v>51</v>
      </c>
      <c r="AU205" s="327">
        <v>517</v>
      </c>
      <c r="AV205" s="327">
        <v>405</v>
      </c>
      <c r="AW205" s="337">
        <v>84.58</v>
      </c>
      <c r="AX205" s="337">
        <v>-25.37</v>
      </c>
      <c r="AY205" s="334" t="s">
        <v>51</v>
      </c>
      <c r="AZ205" s="335">
        <v>0</v>
      </c>
      <c r="BA205" s="335" t="s">
        <v>49</v>
      </c>
      <c r="BB205" s="335" t="s">
        <v>49</v>
      </c>
      <c r="BC205" s="330" t="s">
        <v>1232</v>
      </c>
      <c r="BD205" s="330" t="s">
        <v>966</v>
      </c>
      <c r="BE205" s="338" t="s">
        <v>74</v>
      </c>
      <c r="BF205" s="218" t="s">
        <v>51</v>
      </c>
    </row>
    <row r="206" spans="2:58" ht="60">
      <c r="B206" s="326">
        <v>42124</v>
      </c>
      <c r="C206" s="327" t="s">
        <v>826</v>
      </c>
      <c r="D206" s="327" t="s">
        <v>837</v>
      </c>
      <c r="E206" s="327" t="s">
        <v>861</v>
      </c>
      <c r="F206" s="327">
        <v>8558710</v>
      </c>
      <c r="G206" s="333">
        <v>14996326</v>
      </c>
      <c r="H206" s="327">
        <v>1</v>
      </c>
      <c r="I206" s="327" t="s">
        <v>132</v>
      </c>
      <c r="J206" s="327" t="s">
        <v>842</v>
      </c>
      <c r="K206" s="326">
        <v>41426</v>
      </c>
      <c r="L206" s="326">
        <v>39692</v>
      </c>
      <c r="M206" s="327" t="s">
        <v>839</v>
      </c>
      <c r="N206" s="334">
        <v>386750</v>
      </c>
      <c r="O206" s="334">
        <v>402813.54</v>
      </c>
      <c r="P206" s="334">
        <v>373000</v>
      </c>
      <c r="Q206" s="326">
        <v>42066</v>
      </c>
      <c r="R206" s="334"/>
      <c r="S206" s="327">
        <v>440</v>
      </c>
      <c r="T206" s="326"/>
      <c r="U206" s="326">
        <v>41546</v>
      </c>
      <c r="V206" s="335">
        <v>578</v>
      </c>
      <c r="W206" s="335">
        <v>0</v>
      </c>
      <c r="X206" s="335">
        <v>0</v>
      </c>
      <c r="Y206" s="335">
        <v>0</v>
      </c>
      <c r="Z206" s="335">
        <v>0</v>
      </c>
      <c r="AA206" s="335">
        <v>0</v>
      </c>
      <c r="AB206" s="335">
        <v>0</v>
      </c>
      <c r="AC206" s="335">
        <v>0</v>
      </c>
      <c r="AD206" s="335">
        <v>0</v>
      </c>
      <c r="AE206" s="335">
        <v>0</v>
      </c>
      <c r="AF206" s="335">
        <v>0</v>
      </c>
      <c r="AG206" s="335">
        <v>0</v>
      </c>
      <c r="AH206" s="335">
        <v>0</v>
      </c>
      <c r="AI206" s="335">
        <v>0</v>
      </c>
      <c r="AJ206" s="335">
        <v>25</v>
      </c>
      <c r="AK206" s="335">
        <v>0</v>
      </c>
      <c r="AL206" s="335">
        <v>25</v>
      </c>
      <c r="AM206" s="335">
        <v>553</v>
      </c>
      <c r="AN206" s="335">
        <v>113</v>
      </c>
      <c r="AO206" s="336">
        <v>0.3</v>
      </c>
      <c r="AP206" s="334">
        <v>59.21</v>
      </c>
      <c r="AQ206" s="334">
        <v>84.58</v>
      </c>
      <c r="AR206" s="337">
        <v>-25.374999899999999</v>
      </c>
      <c r="AS206" s="327" t="s">
        <v>51</v>
      </c>
      <c r="AT206" s="327" t="s">
        <v>51</v>
      </c>
      <c r="AU206" s="327">
        <v>578</v>
      </c>
      <c r="AV206" s="327">
        <v>553</v>
      </c>
      <c r="AW206" s="337">
        <v>84.58</v>
      </c>
      <c r="AX206" s="337">
        <v>-25.37</v>
      </c>
      <c r="AY206" s="334" t="s">
        <v>51</v>
      </c>
      <c r="AZ206" s="335">
        <v>0</v>
      </c>
      <c r="BA206" s="335" t="s">
        <v>49</v>
      </c>
      <c r="BB206" s="335" t="s">
        <v>49</v>
      </c>
      <c r="BC206" s="330" t="s">
        <v>1232</v>
      </c>
      <c r="BD206" s="330" t="s">
        <v>966</v>
      </c>
      <c r="BE206" s="338" t="s">
        <v>74</v>
      </c>
      <c r="BF206" s="218" t="s">
        <v>51</v>
      </c>
    </row>
    <row r="207" spans="2:58" ht="105">
      <c r="B207" s="326">
        <v>42124</v>
      </c>
      <c r="C207" s="327" t="s">
        <v>826</v>
      </c>
      <c r="D207" s="327" t="s">
        <v>837</v>
      </c>
      <c r="E207" s="327" t="s">
        <v>876</v>
      </c>
      <c r="F207" s="327">
        <v>8544672</v>
      </c>
      <c r="G207" s="333">
        <v>14870430</v>
      </c>
      <c r="H207" s="327">
        <v>1</v>
      </c>
      <c r="I207" s="327" t="s">
        <v>121</v>
      </c>
      <c r="J207" s="327" t="s">
        <v>842</v>
      </c>
      <c r="K207" s="326">
        <v>41426</v>
      </c>
      <c r="L207" s="326">
        <v>41153</v>
      </c>
      <c r="M207" s="327" t="s">
        <v>839</v>
      </c>
      <c r="N207" s="334">
        <v>127400</v>
      </c>
      <c r="O207" s="334">
        <v>128148.44</v>
      </c>
      <c r="P207" s="334">
        <v>86000</v>
      </c>
      <c r="Q207" s="326">
        <v>41940</v>
      </c>
      <c r="R207" s="334"/>
      <c r="S207" s="327">
        <v>330</v>
      </c>
      <c r="T207" s="326"/>
      <c r="U207" s="326">
        <v>41546</v>
      </c>
      <c r="V207" s="335">
        <v>578</v>
      </c>
      <c r="W207" s="335">
        <v>0</v>
      </c>
      <c r="X207" s="335">
        <v>0</v>
      </c>
      <c r="Y207" s="335">
        <v>0</v>
      </c>
      <c r="Z207" s="335">
        <v>0</v>
      </c>
      <c r="AA207" s="335">
        <v>0</v>
      </c>
      <c r="AB207" s="335">
        <v>0</v>
      </c>
      <c r="AC207" s="335">
        <v>0</v>
      </c>
      <c r="AD207" s="335">
        <v>0</v>
      </c>
      <c r="AE207" s="335">
        <v>0</v>
      </c>
      <c r="AF207" s="335">
        <v>205</v>
      </c>
      <c r="AG207" s="335">
        <v>0</v>
      </c>
      <c r="AH207" s="335">
        <v>8</v>
      </c>
      <c r="AI207" s="335">
        <v>0</v>
      </c>
      <c r="AJ207" s="335">
        <v>3</v>
      </c>
      <c r="AK207" s="335">
        <v>0</v>
      </c>
      <c r="AL207" s="335">
        <v>216</v>
      </c>
      <c r="AM207" s="335">
        <v>362</v>
      </c>
      <c r="AN207" s="335">
        <v>32</v>
      </c>
      <c r="AO207" s="336">
        <v>0.3</v>
      </c>
      <c r="AP207" s="334">
        <v>59.21</v>
      </c>
      <c r="AQ207" s="334">
        <v>84.58</v>
      </c>
      <c r="AR207" s="337">
        <v>-25.374999899999999</v>
      </c>
      <c r="AS207" s="327" t="s">
        <v>51</v>
      </c>
      <c r="AT207" s="327" t="s">
        <v>51</v>
      </c>
      <c r="AU207" s="327">
        <v>578</v>
      </c>
      <c r="AV207" s="327">
        <v>350</v>
      </c>
      <c r="AW207" s="337">
        <v>59.21</v>
      </c>
      <c r="AX207" s="337">
        <v>0</v>
      </c>
      <c r="AY207" s="334" t="s">
        <v>49</v>
      </c>
      <c r="AZ207" s="335">
        <v>12</v>
      </c>
      <c r="BA207" s="335" t="s">
        <v>51</v>
      </c>
      <c r="BB207" s="335" t="s">
        <v>51</v>
      </c>
      <c r="BC207" s="339" t="s">
        <v>975</v>
      </c>
      <c r="BD207" s="330" t="s">
        <v>74</v>
      </c>
      <c r="BE207" s="338" t="s">
        <v>74</v>
      </c>
      <c r="BF207" s="338" t="s">
        <v>74</v>
      </c>
    </row>
    <row r="208" spans="2:58" ht="60">
      <c r="B208" s="326">
        <v>42124</v>
      </c>
      <c r="C208" s="327" t="s">
        <v>826</v>
      </c>
      <c r="D208" s="327" t="s">
        <v>837</v>
      </c>
      <c r="E208" s="327" t="s">
        <v>847</v>
      </c>
      <c r="F208" s="327">
        <v>8566327</v>
      </c>
      <c r="G208" s="333">
        <v>15002694</v>
      </c>
      <c r="H208" s="327">
        <v>1</v>
      </c>
      <c r="I208" s="327" t="s">
        <v>133</v>
      </c>
      <c r="J208" s="327" t="s">
        <v>842</v>
      </c>
      <c r="K208" s="326">
        <v>41426</v>
      </c>
      <c r="L208" s="326">
        <v>39995</v>
      </c>
      <c r="M208" s="327" t="s">
        <v>839</v>
      </c>
      <c r="N208" s="334">
        <v>440000</v>
      </c>
      <c r="O208" s="334">
        <v>455379.23</v>
      </c>
      <c r="P208" s="334">
        <v>676000</v>
      </c>
      <c r="Q208" s="326">
        <v>42087</v>
      </c>
      <c r="R208" s="334"/>
      <c r="S208" s="327">
        <v>300</v>
      </c>
      <c r="T208" s="326"/>
      <c r="U208" s="326">
        <v>41546</v>
      </c>
      <c r="V208" s="335">
        <v>578</v>
      </c>
      <c r="W208" s="335">
        <v>0</v>
      </c>
      <c r="X208" s="335">
        <v>0</v>
      </c>
      <c r="Y208" s="335">
        <v>0</v>
      </c>
      <c r="Z208" s="335">
        <v>0</v>
      </c>
      <c r="AA208" s="335">
        <v>0</v>
      </c>
      <c r="AB208" s="335">
        <v>0</v>
      </c>
      <c r="AC208" s="335">
        <v>0</v>
      </c>
      <c r="AD208" s="335">
        <v>0</v>
      </c>
      <c r="AE208" s="335">
        <v>0</v>
      </c>
      <c r="AF208" s="335">
        <v>0</v>
      </c>
      <c r="AG208" s="335">
        <v>0</v>
      </c>
      <c r="AH208" s="335">
        <v>0</v>
      </c>
      <c r="AI208" s="335">
        <v>0</v>
      </c>
      <c r="AJ208" s="335">
        <v>14</v>
      </c>
      <c r="AK208" s="335">
        <v>0</v>
      </c>
      <c r="AL208" s="335">
        <v>14</v>
      </c>
      <c r="AM208" s="335">
        <v>564</v>
      </c>
      <c r="AN208" s="335">
        <v>264</v>
      </c>
      <c r="AO208" s="336">
        <v>0.3</v>
      </c>
      <c r="AP208" s="334">
        <v>59.21</v>
      </c>
      <c r="AQ208" s="334">
        <v>84.58</v>
      </c>
      <c r="AR208" s="337">
        <v>-25.374999899999999</v>
      </c>
      <c r="AS208" s="327" t="s">
        <v>51</v>
      </c>
      <c r="AT208" s="327" t="s">
        <v>51</v>
      </c>
      <c r="AU208" s="327">
        <v>578</v>
      </c>
      <c r="AV208" s="327">
        <v>564</v>
      </c>
      <c r="AW208" s="337">
        <v>84.58</v>
      </c>
      <c r="AX208" s="337">
        <v>-25.37</v>
      </c>
      <c r="AY208" s="334" t="s">
        <v>51</v>
      </c>
      <c r="AZ208" s="335">
        <v>0</v>
      </c>
      <c r="BA208" s="335" t="s">
        <v>49</v>
      </c>
      <c r="BB208" s="335" t="s">
        <v>49</v>
      </c>
      <c r="BC208" s="330" t="s">
        <v>1232</v>
      </c>
      <c r="BD208" s="330" t="s">
        <v>966</v>
      </c>
      <c r="BE208" s="338" t="s">
        <v>74</v>
      </c>
      <c r="BF208" s="218" t="s">
        <v>51</v>
      </c>
    </row>
    <row r="209" spans="2:58" ht="60">
      <c r="B209" s="326">
        <v>42124</v>
      </c>
      <c r="C209" s="327" t="s">
        <v>826</v>
      </c>
      <c r="D209" s="327" t="s">
        <v>837</v>
      </c>
      <c r="E209" s="327" t="s">
        <v>884</v>
      </c>
      <c r="F209" s="327">
        <v>8565245</v>
      </c>
      <c r="G209" s="333">
        <v>15360688</v>
      </c>
      <c r="H209" s="327">
        <v>1</v>
      </c>
      <c r="I209" s="327" t="s">
        <v>132</v>
      </c>
      <c r="J209" s="327" t="s">
        <v>852</v>
      </c>
      <c r="K209" s="326">
        <v>41487</v>
      </c>
      <c r="L209" s="326">
        <v>39995</v>
      </c>
      <c r="M209" s="327" t="s">
        <v>839</v>
      </c>
      <c r="N209" s="334">
        <v>194400</v>
      </c>
      <c r="O209" s="334">
        <v>194048.6</v>
      </c>
      <c r="P209" s="334">
        <v>179900</v>
      </c>
      <c r="Q209" s="326">
        <v>41956</v>
      </c>
      <c r="R209" s="334"/>
      <c r="S209" s="327">
        <v>440</v>
      </c>
      <c r="T209" s="326"/>
      <c r="U209" s="326">
        <v>41607</v>
      </c>
      <c r="V209" s="335">
        <v>517</v>
      </c>
      <c r="W209" s="335">
        <v>0</v>
      </c>
      <c r="X209" s="335">
        <v>0</v>
      </c>
      <c r="Y209" s="335">
        <v>0</v>
      </c>
      <c r="Z209" s="335">
        <v>0</v>
      </c>
      <c r="AA209" s="335">
        <v>0</v>
      </c>
      <c r="AB209" s="335">
        <v>0</v>
      </c>
      <c r="AC209" s="335">
        <v>0</v>
      </c>
      <c r="AD209" s="335">
        <v>0</v>
      </c>
      <c r="AE209" s="335">
        <v>0</v>
      </c>
      <c r="AF209" s="335">
        <v>0</v>
      </c>
      <c r="AG209" s="335">
        <v>0</v>
      </c>
      <c r="AH209" s="335">
        <v>0</v>
      </c>
      <c r="AI209" s="335">
        <v>10</v>
      </c>
      <c r="AJ209" s="335">
        <v>44</v>
      </c>
      <c r="AK209" s="335">
        <v>0</v>
      </c>
      <c r="AL209" s="335">
        <v>54</v>
      </c>
      <c r="AM209" s="335">
        <v>463</v>
      </c>
      <c r="AN209" s="335">
        <v>23</v>
      </c>
      <c r="AO209" s="336">
        <v>0.3</v>
      </c>
      <c r="AP209" s="334">
        <v>59.21</v>
      </c>
      <c r="AQ209" s="334">
        <v>84.58</v>
      </c>
      <c r="AR209" s="337">
        <v>-25.374999899999999</v>
      </c>
      <c r="AS209" s="327" t="s">
        <v>51</v>
      </c>
      <c r="AT209" s="327" t="s">
        <v>51</v>
      </c>
      <c r="AU209" s="327">
        <v>517</v>
      </c>
      <c r="AV209" s="327">
        <v>463</v>
      </c>
      <c r="AW209" s="337">
        <v>84.58</v>
      </c>
      <c r="AX209" s="337">
        <v>-25.37</v>
      </c>
      <c r="AY209" s="334" t="s">
        <v>51</v>
      </c>
      <c r="AZ209" s="335">
        <v>0</v>
      </c>
      <c r="BA209" s="335" t="s">
        <v>49</v>
      </c>
      <c r="BB209" s="335" t="s">
        <v>49</v>
      </c>
      <c r="BC209" s="330" t="s">
        <v>1232</v>
      </c>
      <c r="BD209" s="330" t="s">
        <v>966</v>
      </c>
      <c r="BE209" s="338" t="s">
        <v>74</v>
      </c>
      <c r="BF209" s="218" t="s">
        <v>51</v>
      </c>
    </row>
    <row r="210" spans="2:58" ht="60">
      <c r="B210" s="326">
        <v>42124</v>
      </c>
      <c r="C210" s="327" t="s">
        <v>826</v>
      </c>
      <c r="D210" s="327" t="s">
        <v>837</v>
      </c>
      <c r="E210" s="327" t="s">
        <v>923</v>
      </c>
      <c r="F210" s="327">
        <v>8568499</v>
      </c>
      <c r="G210" s="333">
        <v>14969562</v>
      </c>
      <c r="H210" s="327">
        <v>1</v>
      </c>
      <c r="I210" s="327" t="s">
        <v>132</v>
      </c>
      <c r="J210" s="327" t="s">
        <v>842</v>
      </c>
      <c r="K210" s="326">
        <v>41426</v>
      </c>
      <c r="L210" s="326">
        <v>39783</v>
      </c>
      <c r="M210" s="327" t="s">
        <v>839</v>
      </c>
      <c r="N210" s="334">
        <v>124000</v>
      </c>
      <c r="O210" s="334">
        <v>140795.51999999999</v>
      </c>
      <c r="P210" s="334">
        <v>160000</v>
      </c>
      <c r="Q210" s="326">
        <v>41892</v>
      </c>
      <c r="R210" s="334"/>
      <c r="S210" s="327">
        <v>440</v>
      </c>
      <c r="T210" s="326"/>
      <c r="U210" s="326">
        <v>41546</v>
      </c>
      <c r="V210" s="335">
        <v>578</v>
      </c>
      <c r="W210" s="335">
        <v>0</v>
      </c>
      <c r="X210" s="335">
        <v>0</v>
      </c>
      <c r="Y210" s="335">
        <v>0</v>
      </c>
      <c r="Z210" s="335">
        <v>0</v>
      </c>
      <c r="AA210" s="335">
        <v>0</v>
      </c>
      <c r="AB210" s="335">
        <v>0</v>
      </c>
      <c r="AC210" s="335">
        <v>0</v>
      </c>
      <c r="AD210" s="335">
        <v>0</v>
      </c>
      <c r="AE210" s="335">
        <v>0</v>
      </c>
      <c r="AF210" s="335">
        <v>0</v>
      </c>
      <c r="AG210" s="335">
        <v>0</v>
      </c>
      <c r="AH210" s="335">
        <v>0</v>
      </c>
      <c r="AI210" s="335">
        <v>46</v>
      </c>
      <c r="AJ210" s="335">
        <v>0</v>
      </c>
      <c r="AK210" s="335">
        <v>0</v>
      </c>
      <c r="AL210" s="335">
        <v>46</v>
      </c>
      <c r="AM210" s="335">
        <v>532</v>
      </c>
      <c r="AN210" s="335">
        <v>92</v>
      </c>
      <c r="AO210" s="336">
        <v>0.3</v>
      </c>
      <c r="AP210" s="334">
        <v>59.21</v>
      </c>
      <c r="AQ210" s="334">
        <v>84.58</v>
      </c>
      <c r="AR210" s="337">
        <v>-25.374999899999999</v>
      </c>
      <c r="AS210" s="327" t="s">
        <v>51</v>
      </c>
      <c r="AT210" s="327" t="s">
        <v>51</v>
      </c>
      <c r="AU210" s="327">
        <v>578</v>
      </c>
      <c r="AV210" s="327">
        <v>532</v>
      </c>
      <c r="AW210" s="337">
        <v>84.58</v>
      </c>
      <c r="AX210" s="337">
        <v>-25.37</v>
      </c>
      <c r="AY210" s="334" t="s">
        <v>51</v>
      </c>
      <c r="AZ210" s="335">
        <v>0</v>
      </c>
      <c r="BA210" s="335" t="s">
        <v>49</v>
      </c>
      <c r="BB210" s="335" t="s">
        <v>49</v>
      </c>
      <c r="BC210" s="330" t="s">
        <v>1232</v>
      </c>
      <c r="BD210" s="330" t="s">
        <v>966</v>
      </c>
      <c r="BE210" s="338" t="s">
        <v>74</v>
      </c>
      <c r="BF210" s="218" t="s">
        <v>51</v>
      </c>
    </row>
    <row r="211" spans="2:58" ht="60">
      <c r="B211" s="326">
        <v>42124</v>
      </c>
      <c r="C211" s="327" t="s">
        <v>840</v>
      </c>
      <c r="D211" s="327" t="s">
        <v>837</v>
      </c>
      <c r="E211" s="327" t="s">
        <v>841</v>
      </c>
      <c r="F211" s="327">
        <v>8527535</v>
      </c>
      <c r="G211" s="333">
        <v>14921258</v>
      </c>
      <c r="H211" s="327">
        <v>1</v>
      </c>
      <c r="I211" s="327" t="s">
        <v>133</v>
      </c>
      <c r="J211" s="327" t="s">
        <v>842</v>
      </c>
      <c r="K211" s="326">
        <v>41426</v>
      </c>
      <c r="L211" s="326">
        <v>40026</v>
      </c>
      <c r="M211" s="327" t="s">
        <v>839</v>
      </c>
      <c r="N211" s="334">
        <v>350000</v>
      </c>
      <c r="O211" s="334">
        <v>354553.12</v>
      </c>
      <c r="P211" s="334">
        <v>375000</v>
      </c>
      <c r="Q211" s="326">
        <v>41956</v>
      </c>
      <c r="R211" s="334"/>
      <c r="S211" s="327">
        <v>300</v>
      </c>
      <c r="T211" s="326"/>
      <c r="U211" s="326">
        <v>41546</v>
      </c>
      <c r="V211" s="335">
        <v>578</v>
      </c>
      <c r="W211" s="335">
        <v>0</v>
      </c>
      <c r="X211" s="335">
        <v>0</v>
      </c>
      <c r="Y211" s="335">
        <v>0</v>
      </c>
      <c r="Z211" s="335">
        <v>0</v>
      </c>
      <c r="AA211" s="335">
        <v>0</v>
      </c>
      <c r="AB211" s="335">
        <v>0</v>
      </c>
      <c r="AC211" s="335">
        <v>0</v>
      </c>
      <c r="AD211" s="335">
        <v>0</v>
      </c>
      <c r="AE211" s="335">
        <v>0</v>
      </c>
      <c r="AF211" s="335">
        <v>0</v>
      </c>
      <c r="AG211" s="335">
        <v>0</v>
      </c>
      <c r="AH211" s="335">
        <v>0</v>
      </c>
      <c r="AI211" s="335">
        <v>0</v>
      </c>
      <c r="AJ211" s="335">
        <v>14</v>
      </c>
      <c r="AK211" s="335">
        <v>0</v>
      </c>
      <c r="AL211" s="335">
        <v>14</v>
      </c>
      <c r="AM211" s="335">
        <v>564</v>
      </c>
      <c r="AN211" s="335">
        <v>264</v>
      </c>
      <c r="AO211" s="336">
        <v>0.3</v>
      </c>
      <c r="AP211" s="334">
        <v>59.21</v>
      </c>
      <c r="AQ211" s="334">
        <v>84.58</v>
      </c>
      <c r="AR211" s="337">
        <v>-25.374999899999999</v>
      </c>
      <c r="AS211" s="327" t="s">
        <v>51</v>
      </c>
      <c r="AT211" s="327" t="s">
        <v>51</v>
      </c>
      <c r="AU211" s="327">
        <v>578</v>
      </c>
      <c r="AV211" s="327">
        <v>564</v>
      </c>
      <c r="AW211" s="337">
        <v>84.58</v>
      </c>
      <c r="AX211" s="337">
        <v>-25.37</v>
      </c>
      <c r="AY211" s="334" t="s">
        <v>51</v>
      </c>
      <c r="AZ211" s="335">
        <v>0</v>
      </c>
      <c r="BA211" s="335" t="s">
        <v>49</v>
      </c>
      <c r="BB211" s="335" t="s">
        <v>49</v>
      </c>
      <c r="BC211" s="330" t="s">
        <v>1232</v>
      </c>
      <c r="BD211" s="330" t="s">
        <v>966</v>
      </c>
      <c r="BE211" s="338" t="s">
        <v>74</v>
      </c>
      <c r="BF211" s="218" t="s">
        <v>51</v>
      </c>
    </row>
    <row r="212" spans="2:58" ht="60">
      <c r="B212" s="326">
        <v>42124</v>
      </c>
      <c r="C212" s="327" t="s">
        <v>826</v>
      </c>
      <c r="D212" s="327" t="s">
        <v>837</v>
      </c>
      <c r="E212" s="327" t="s">
        <v>878</v>
      </c>
      <c r="F212" s="327">
        <v>8545726</v>
      </c>
      <c r="G212" s="333">
        <v>14874119</v>
      </c>
      <c r="H212" s="327">
        <v>1</v>
      </c>
      <c r="I212" s="327" t="s">
        <v>133</v>
      </c>
      <c r="J212" s="327" t="s">
        <v>842</v>
      </c>
      <c r="K212" s="326">
        <v>41426</v>
      </c>
      <c r="L212" s="326">
        <v>39569</v>
      </c>
      <c r="M212" s="327" t="s">
        <v>839</v>
      </c>
      <c r="N212" s="334">
        <v>400000</v>
      </c>
      <c r="O212" s="334">
        <v>397206.44</v>
      </c>
      <c r="P212" s="334">
        <v>490000</v>
      </c>
      <c r="Q212" s="326">
        <v>42079</v>
      </c>
      <c r="R212" s="334"/>
      <c r="S212" s="327">
        <v>300</v>
      </c>
      <c r="T212" s="326"/>
      <c r="U212" s="326">
        <v>41546</v>
      </c>
      <c r="V212" s="335">
        <v>578</v>
      </c>
      <c r="W212" s="335">
        <v>0</v>
      </c>
      <c r="X212" s="335">
        <v>0</v>
      </c>
      <c r="Y212" s="335">
        <v>0</v>
      </c>
      <c r="Z212" s="335">
        <v>0</v>
      </c>
      <c r="AA212" s="335">
        <v>0</v>
      </c>
      <c r="AB212" s="335">
        <v>0</v>
      </c>
      <c r="AC212" s="335">
        <v>0</v>
      </c>
      <c r="AD212" s="335">
        <v>0</v>
      </c>
      <c r="AE212" s="335">
        <v>0</v>
      </c>
      <c r="AF212" s="335">
        <v>0</v>
      </c>
      <c r="AG212" s="335">
        <v>0</v>
      </c>
      <c r="AH212" s="335">
        <v>0</v>
      </c>
      <c r="AI212" s="335">
        <v>0</v>
      </c>
      <c r="AJ212" s="335">
        <v>14</v>
      </c>
      <c r="AK212" s="335">
        <v>0</v>
      </c>
      <c r="AL212" s="335">
        <v>14</v>
      </c>
      <c r="AM212" s="335">
        <v>564</v>
      </c>
      <c r="AN212" s="335">
        <v>264</v>
      </c>
      <c r="AO212" s="336">
        <v>0.3</v>
      </c>
      <c r="AP212" s="334">
        <v>59.21</v>
      </c>
      <c r="AQ212" s="334">
        <v>84.58</v>
      </c>
      <c r="AR212" s="337">
        <v>-25.374999899999999</v>
      </c>
      <c r="AS212" s="327" t="s">
        <v>51</v>
      </c>
      <c r="AT212" s="327" t="s">
        <v>51</v>
      </c>
      <c r="AU212" s="327">
        <v>578</v>
      </c>
      <c r="AV212" s="327">
        <v>564</v>
      </c>
      <c r="AW212" s="337">
        <v>84.58</v>
      </c>
      <c r="AX212" s="337">
        <v>-25.37</v>
      </c>
      <c r="AY212" s="334" t="s">
        <v>51</v>
      </c>
      <c r="AZ212" s="335">
        <v>0</v>
      </c>
      <c r="BA212" s="335" t="s">
        <v>49</v>
      </c>
      <c r="BB212" s="335" t="s">
        <v>49</v>
      </c>
      <c r="BC212" s="330" t="s">
        <v>1232</v>
      </c>
      <c r="BD212" s="330" t="s">
        <v>966</v>
      </c>
      <c r="BE212" s="338" t="s">
        <v>74</v>
      </c>
      <c r="BF212" s="218" t="s">
        <v>51</v>
      </c>
    </row>
    <row r="213" spans="2:58" ht="105">
      <c r="B213" s="326">
        <v>42124</v>
      </c>
      <c r="C213" s="327" t="s">
        <v>826</v>
      </c>
      <c r="D213" s="327" t="s">
        <v>837</v>
      </c>
      <c r="E213" s="327" t="s">
        <v>849</v>
      </c>
      <c r="F213" s="327">
        <v>8553108</v>
      </c>
      <c r="G213" s="333">
        <v>14852560</v>
      </c>
      <c r="H213" s="327">
        <v>1</v>
      </c>
      <c r="I213" s="327" t="s">
        <v>108</v>
      </c>
      <c r="J213" s="327" t="s">
        <v>842</v>
      </c>
      <c r="K213" s="326">
        <v>41426</v>
      </c>
      <c r="L213" s="326">
        <v>39417</v>
      </c>
      <c r="M213" s="327" t="s">
        <v>839</v>
      </c>
      <c r="N213" s="334">
        <v>144000</v>
      </c>
      <c r="O213" s="334">
        <v>141685.1</v>
      </c>
      <c r="P213" s="334">
        <v>154500</v>
      </c>
      <c r="Q213" s="326">
        <v>42080</v>
      </c>
      <c r="R213" s="334"/>
      <c r="S213" s="327">
        <v>390</v>
      </c>
      <c r="T213" s="326"/>
      <c r="U213" s="326">
        <v>41546</v>
      </c>
      <c r="V213" s="335">
        <v>578</v>
      </c>
      <c r="W213" s="335">
        <v>0</v>
      </c>
      <c r="X213" s="335">
        <v>0</v>
      </c>
      <c r="Y213" s="335">
        <v>0</v>
      </c>
      <c r="Z213" s="335">
        <v>0</v>
      </c>
      <c r="AA213" s="335">
        <v>120</v>
      </c>
      <c r="AB213" s="335">
        <v>0</v>
      </c>
      <c r="AC213" s="335">
        <v>0</v>
      </c>
      <c r="AD213" s="335">
        <v>0</v>
      </c>
      <c r="AE213" s="335">
        <v>0</v>
      </c>
      <c r="AF213" s="335">
        <v>0</v>
      </c>
      <c r="AG213" s="335">
        <v>0</v>
      </c>
      <c r="AH213" s="335">
        <v>0</v>
      </c>
      <c r="AI213" s="335">
        <v>0</v>
      </c>
      <c r="AJ213" s="335">
        <v>0</v>
      </c>
      <c r="AK213" s="335">
        <v>0</v>
      </c>
      <c r="AL213" s="335">
        <v>120</v>
      </c>
      <c r="AM213" s="335">
        <v>458</v>
      </c>
      <c r="AN213" s="335">
        <v>68</v>
      </c>
      <c r="AO213" s="336">
        <v>0.3</v>
      </c>
      <c r="AP213" s="334">
        <v>59.21</v>
      </c>
      <c r="AQ213" s="334">
        <v>84.58</v>
      </c>
      <c r="AR213" s="337">
        <v>-25.374999899999999</v>
      </c>
      <c r="AS213" s="327" t="s">
        <v>51</v>
      </c>
      <c r="AT213" s="327" t="s">
        <v>51</v>
      </c>
      <c r="AU213" s="327">
        <v>578</v>
      </c>
      <c r="AV213" s="327">
        <v>418</v>
      </c>
      <c r="AW213" s="337">
        <v>59.21</v>
      </c>
      <c r="AX213" s="337">
        <v>0</v>
      </c>
      <c r="AY213" s="334" t="s">
        <v>49</v>
      </c>
      <c r="AZ213" s="335">
        <v>40</v>
      </c>
      <c r="BA213" s="335" t="s">
        <v>51</v>
      </c>
      <c r="BB213" s="335" t="s">
        <v>51</v>
      </c>
      <c r="BC213" s="339" t="s">
        <v>975</v>
      </c>
      <c r="BD213" s="330" t="s">
        <v>74</v>
      </c>
      <c r="BE213" s="338" t="s">
        <v>74</v>
      </c>
      <c r="BF213" s="338" t="s">
        <v>74</v>
      </c>
    </row>
    <row r="214" spans="2:58" ht="60">
      <c r="B214" s="326">
        <v>42124</v>
      </c>
      <c r="C214" s="327" t="s">
        <v>840</v>
      </c>
      <c r="D214" s="327" t="s">
        <v>837</v>
      </c>
      <c r="E214" s="327" t="s">
        <v>841</v>
      </c>
      <c r="F214" s="327">
        <v>8531262</v>
      </c>
      <c r="G214" s="333">
        <v>14913933</v>
      </c>
      <c r="H214" s="327">
        <v>1</v>
      </c>
      <c r="I214" s="327" t="s">
        <v>133</v>
      </c>
      <c r="J214" s="327" t="s">
        <v>842</v>
      </c>
      <c r="K214" s="326">
        <v>41426</v>
      </c>
      <c r="L214" s="326">
        <v>40940</v>
      </c>
      <c r="M214" s="327" t="s">
        <v>839</v>
      </c>
      <c r="N214" s="334">
        <v>425250</v>
      </c>
      <c r="O214" s="334">
        <v>443111.8</v>
      </c>
      <c r="P214" s="334">
        <v>469000</v>
      </c>
      <c r="Q214" s="326">
        <v>41938</v>
      </c>
      <c r="R214" s="334"/>
      <c r="S214" s="327">
        <v>300</v>
      </c>
      <c r="T214" s="326"/>
      <c r="U214" s="326">
        <v>41546</v>
      </c>
      <c r="V214" s="335">
        <v>578</v>
      </c>
      <c r="W214" s="335">
        <v>0</v>
      </c>
      <c r="X214" s="335">
        <v>0</v>
      </c>
      <c r="Y214" s="335">
        <v>0</v>
      </c>
      <c r="Z214" s="335">
        <v>0</v>
      </c>
      <c r="AA214" s="335">
        <v>0</v>
      </c>
      <c r="AB214" s="335">
        <v>0</v>
      </c>
      <c r="AC214" s="335">
        <v>0</v>
      </c>
      <c r="AD214" s="335">
        <v>0</v>
      </c>
      <c r="AE214" s="335">
        <v>0</v>
      </c>
      <c r="AF214" s="335">
        <v>0</v>
      </c>
      <c r="AG214" s="335">
        <v>0</v>
      </c>
      <c r="AH214" s="335">
        <v>213</v>
      </c>
      <c r="AI214" s="335">
        <v>0</v>
      </c>
      <c r="AJ214" s="335">
        <v>29</v>
      </c>
      <c r="AK214" s="335">
        <v>0</v>
      </c>
      <c r="AL214" s="335">
        <v>242</v>
      </c>
      <c r="AM214" s="335">
        <v>336</v>
      </c>
      <c r="AN214" s="335">
        <v>36</v>
      </c>
      <c r="AO214" s="336">
        <v>0.3</v>
      </c>
      <c r="AP214" s="334">
        <v>59.21</v>
      </c>
      <c r="AQ214" s="334">
        <v>84.58</v>
      </c>
      <c r="AR214" s="337">
        <v>-25.374999899999999</v>
      </c>
      <c r="AS214" s="327" t="s">
        <v>51</v>
      </c>
      <c r="AT214" s="327" t="s">
        <v>51</v>
      </c>
      <c r="AU214" s="327">
        <v>578</v>
      </c>
      <c r="AV214" s="327">
        <v>336</v>
      </c>
      <c r="AW214" s="337">
        <v>84.58</v>
      </c>
      <c r="AX214" s="337">
        <v>-25.37</v>
      </c>
      <c r="AY214" s="334" t="s">
        <v>51</v>
      </c>
      <c r="AZ214" s="335">
        <v>0</v>
      </c>
      <c r="BA214" s="335" t="s">
        <v>49</v>
      </c>
      <c r="BB214" s="335" t="s">
        <v>49</v>
      </c>
      <c r="BC214" s="330" t="s">
        <v>1232</v>
      </c>
      <c r="BD214" s="330" t="s">
        <v>966</v>
      </c>
      <c r="BE214" s="338" t="s">
        <v>74</v>
      </c>
      <c r="BF214" s="218" t="s">
        <v>51</v>
      </c>
    </row>
    <row r="215" spans="2:58" ht="60">
      <c r="B215" s="326">
        <v>42124</v>
      </c>
      <c r="C215" s="327" t="s">
        <v>826</v>
      </c>
      <c r="D215" s="327" t="s">
        <v>837</v>
      </c>
      <c r="E215" s="327" t="s">
        <v>901</v>
      </c>
      <c r="F215" s="327">
        <v>8563041</v>
      </c>
      <c r="G215" s="333">
        <v>14884381</v>
      </c>
      <c r="H215" s="327">
        <v>1</v>
      </c>
      <c r="I215" s="327" t="s">
        <v>132</v>
      </c>
      <c r="J215" s="327" t="s">
        <v>842</v>
      </c>
      <c r="K215" s="326">
        <v>41426</v>
      </c>
      <c r="L215" s="326">
        <v>40634</v>
      </c>
      <c r="M215" s="327" t="s">
        <v>839</v>
      </c>
      <c r="N215" s="334">
        <v>313500</v>
      </c>
      <c r="O215" s="334">
        <v>345990.25</v>
      </c>
      <c r="P215" s="334">
        <v>200000</v>
      </c>
      <c r="Q215" s="326">
        <v>41981</v>
      </c>
      <c r="R215" s="334"/>
      <c r="S215" s="327">
        <v>440</v>
      </c>
      <c r="T215" s="326"/>
      <c r="U215" s="326">
        <v>41546</v>
      </c>
      <c r="V215" s="335">
        <v>578</v>
      </c>
      <c r="W215" s="335">
        <v>0</v>
      </c>
      <c r="X215" s="335">
        <v>0</v>
      </c>
      <c r="Y215" s="335">
        <v>0</v>
      </c>
      <c r="Z215" s="335">
        <v>0</v>
      </c>
      <c r="AA215" s="335">
        <v>0</v>
      </c>
      <c r="AB215" s="335">
        <v>0</v>
      </c>
      <c r="AC215" s="335">
        <v>0</v>
      </c>
      <c r="AD215" s="335">
        <v>0</v>
      </c>
      <c r="AE215" s="335">
        <v>0</v>
      </c>
      <c r="AF215" s="335">
        <v>0</v>
      </c>
      <c r="AG215" s="335">
        <v>0</v>
      </c>
      <c r="AH215" s="335">
        <v>0</v>
      </c>
      <c r="AI215" s="335">
        <v>0</v>
      </c>
      <c r="AJ215" s="335">
        <v>30</v>
      </c>
      <c r="AK215" s="335">
        <v>0</v>
      </c>
      <c r="AL215" s="335">
        <v>30</v>
      </c>
      <c r="AM215" s="335">
        <v>548</v>
      </c>
      <c r="AN215" s="335">
        <v>108</v>
      </c>
      <c r="AO215" s="336">
        <v>0.3</v>
      </c>
      <c r="AP215" s="334">
        <v>59.21</v>
      </c>
      <c r="AQ215" s="334">
        <v>84.58</v>
      </c>
      <c r="AR215" s="337">
        <v>-25.374999899999999</v>
      </c>
      <c r="AS215" s="327" t="s">
        <v>51</v>
      </c>
      <c r="AT215" s="327" t="s">
        <v>51</v>
      </c>
      <c r="AU215" s="327">
        <v>578</v>
      </c>
      <c r="AV215" s="327">
        <v>548</v>
      </c>
      <c r="AW215" s="337">
        <v>84.58</v>
      </c>
      <c r="AX215" s="337">
        <v>-25.37</v>
      </c>
      <c r="AY215" s="334" t="s">
        <v>51</v>
      </c>
      <c r="AZ215" s="335">
        <v>0</v>
      </c>
      <c r="BA215" s="335" t="s">
        <v>49</v>
      </c>
      <c r="BB215" s="335" t="s">
        <v>49</v>
      </c>
      <c r="BC215" s="330" t="s">
        <v>1232</v>
      </c>
      <c r="BD215" s="330" t="s">
        <v>966</v>
      </c>
      <c r="BE215" s="338" t="s">
        <v>74</v>
      </c>
      <c r="BF215" s="218" t="s">
        <v>51</v>
      </c>
    </row>
    <row r="216" spans="2:58" ht="60">
      <c r="B216" s="326">
        <v>42124</v>
      </c>
      <c r="C216" s="327" t="s">
        <v>825</v>
      </c>
      <c r="D216" s="327" t="s">
        <v>837</v>
      </c>
      <c r="E216" s="327" t="s">
        <v>864</v>
      </c>
      <c r="F216" s="327">
        <v>8573334</v>
      </c>
      <c r="G216" s="333">
        <v>15213291</v>
      </c>
      <c r="H216" s="327">
        <v>1</v>
      </c>
      <c r="I216" s="327" t="s">
        <v>133</v>
      </c>
      <c r="J216" s="327" t="s">
        <v>838</v>
      </c>
      <c r="K216" s="326">
        <v>41487</v>
      </c>
      <c r="L216" s="326">
        <v>39114</v>
      </c>
      <c r="M216" s="327" t="s">
        <v>839</v>
      </c>
      <c r="N216" s="334">
        <v>452800</v>
      </c>
      <c r="O216" s="334">
        <v>452800</v>
      </c>
      <c r="P216" s="334">
        <v>560000</v>
      </c>
      <c r="Q216" s="326">
        <v>42097</v>
      </c>
      <c r="R216" s="334"/>
      <c r="S216" s="327">
        <v>300</v>
      </c>
      <c r="T216" s="326"/>
      <c r="U216" s="326">
        <v>41607</v>
      </c>
      <c r="V216" s="335">
        <v>517</v>
      </c>
      <c r="W216" s="335">
        <v>0</v>
      </c>
      <c r="X216" s="335">
        <v>0</v>
      </c>
      <c r="Y216" s="335">
        <v>0</v>
      </c>
      <c r="Z216" s="335">
        <v>0</v>
      </c>
      <c r="AA216" s="335">
        <v>0</v>
      </c>
      <c r="AB216" s="335">
        <v>0</v>
      </c>
      <c r="AC216" s="335">
        <v>0</v>
      </c>
      <c r="AD216" s="335">
        <v>0</v>
      </c>
      <c r="AE216" s="335">
        <v>0</v>
      </c>
      <c r="AF216" s="335">
        <v>0</v>
      </c>
      <c r="AG216" s="335">
        <v>0</v>
      </c>
      <c r="AH216" s="335">
        <v>0</v>
      </c>
      <c r="AI216" s="335">
        <v>0</v>
      </c>
      <c r="AJ216" s="335">
        <v>41</v>
      </c>
      <c r="AK216" s="335">
        <v>0</v>
      </c>
      <c r="AL216" s="335">
        <v>41</v>
      </c>
      <c r="AM216" s="335">
        <v>476</v>
      </c>
      <c r="AN216" s="335">
        <v>176</v>
      </c>
      <c r="AO216" s="336">
        <v>0.3</v>
      </c>
      <c r="AP216" s="334">
        <v>59.21</v>
      </c>
      <c r="AQ216" s="334">
        <v>84.58</v>
      </c>
      <c r="AR216" s="337">
        <v>-25.374999899999999</v>
      </c>
      <c r="AS216" s="327" t="s">
        <v>51</v>
      </c>
      <c r="AT216" s="327" t="s">
        <v>51</v>
      </c>
      <c r="AU216" s="327">
        <v>517</v>
      </c>
      <c r="AV216" s="327">
        <v>476</v>
      </c>
      <c r="AW216" s="337">
        <v>84.58</v>
      </c>
      <c r="AX216" s="337">
        <v>-25.37</v>
      </c>
      <c r="AY216" s="334" t="s">
        <v>51</v>
      </c>
      <c r="AZ216" s="335">
        <v>0</v>
      </c>
      <c r="BA216" s="335" t="s">
        <v>49</v>
      </c>
      <c r="BB216" s="335" t="s">
        <v>49</v>
      </c>
      <c r="BC216" s="330" t="s">
        <v>1232</v>
      </c>
      <c r="BD216" s="330" t="s">
        <v>966</v>
      </c>
      <c r="BE216" s="338" t="s">
        <v>74</v>
      </c>
      <c r="BF216" s="218" t="s">
        <v>51</v>
      </c>
    </row>
    <row r="217" spans="2:58" ht="60">
      <c r="B217" s="326">
        <v>42124</v>
      </c>
      <c r="C217" s="327" t="s">
        <v>826</v>
      </c>
      <c r="D217" s="327" t="s">
        <v>837</v>
      </c>
      <c r="E217" s="327" t="s">
        <v>865</v>
      </c>
      <c r="F217" s="327">
        <v>8549745</v>
      </c>
      <c r="G217" s="333">
        <v>14902878</v>
      </c>
      <c r="H217" s="327">
        <v>1</v>
      </c>
      <c r="I217" s="327" t="s">
        <v>133</v>
      </c>
      <c r="J217" s="327" t="s">
        <v>852</v>
      </c>
      <c r="K217" s="326">
        <v>41426</v>
      </c>
      <c r="L217" s="326">
        <v>41214</v>
      </c>
      <c r="M217" s="327" t="s">
        <v>839</v>
      </c>
      <c r="N217" s="334">
        <v>116720</v>
      </c>
      <c r="O217" s="334">
        <v>123607.39</v>
      </c>
      <c r="P217" s="334">
        <v>58000</v>
      </c>
      <c r="Q217" s="326">
        <v>42021</v>
      </c>
      <c r="R217" s="334"/>
      <c r="S217" s="327">
        <v>300</v>
      </c>
      <c r="T217" s="326"/>
      <c r="U217" s="326">
        <v>41546</v>
      </c>
      <c r="V217" s="335">
        <v>578</v>
      </c>
      <c r="W217" s="335">
        <v>0</v>
      </c>
      <c r="X217" s="335">
        <v>0</v>
      </c>
      <c r="Y217" s="335">
        <v>0</v>
      </c>
      <c r="Z217" s="335">
        <v>0</v>
      </c>
      <c r="AA217" s="335">
        <v>0</v>
      </c>
      <c r="AB217" s="335">
        <v>0</v>
      </c>
      <c r="AC217" s="335">
        <v>0</v>
      </c>
      <c r="AD217" s="335">
        <v>0</v>
      </c>
      <c r="AE217" s="335">
        <v>0</v>
      </c>
      <c r="AF217" s="335">
        <v>0</v>
      </c>
      <c r="AG217" s="335">
        <v>0</v>
      </c>
      <c r="AH217" s="335">
        <v>37</v>
      </c>
      <c r="AI217" s="335">
        <v>0</v>
      </c>
      <c r="AJ217" s="335">
        <v>14</v>
      </c>
      <c r="AK217" s="335">
        <v>0</v>
      </c>
      <c r="AL217" s="335">
        <v>51</v>
      </c>
      <c r="AM217" s="335">
        <v>527</v>
      </c>
      <c r="AN217" s="335">
        <v>227</v>
      </c>
      <c r="AO217" s="336">
        <v>0.3</v>
      </c>
      <c r="AP217" s="334">
        <v>59.21</v>
      </c>
      <c r="AQ217" s="334">
        <v>84.58</v>
      </c>
      <c r="AR217" s="337">
        <v>-25.374999899999999</v>
      </c>
      <c r="AS217" s="327" t="s">
        <v>51</v>
      </c>
      <c r="AT217" s="327" t="s">
        <v>51</v>
      </c>
      <c r="AU217" s="327">
        <v>578</v>
      </c>
      <c r="AV217" s="327">
        <v>527</v>
      </c>
      <c r="AW217" s="337">
        <v>84.58</v>
      </c>
      <c r="AX217" s="337">
        <v>-25.37</v>
      </c>
      <c r="AY217" s="334" t="s">
        <v>51</v>
      </c>
      <c r="AZ217" s="335">
        <v>0</v>
      </c>
      <c r="BA217" s="335" t="s">
        <v>49</v>
      </c>
      <c r="BB217" s="335" t="s">
        <v>49</v>
      </c>
      <c r="BC217" s="330" t="s">
        <v>1232</v>
      </c>
      <c r="BD217" s="330" t="s">
        <v>966</v>
      </c>
      <c r="BE217" s="338" t="s">
        <v>74</v>
      </c>
      <c r="BF217" s="218" t="s">
        <v>51</v>
      </c>
    </row>
    <row r="218" spans="2:58" ht="60">
      <c r="B218" s="326">
        <v>42124</v>
      </c>
      <c r="C218" s="327" t="s">
        <v>826</v>
      </c>
      <c r="D218" s="327" t="s">
        <v>837</v>
      </c>
      <c r="E218" s="327" t="s">
        <v>901</v>
      </c>
      <c r="F218" s="327">
        <v>8550283</v>
      </c>
      <c r="G218" s="333">
        <v>14885057</v>
      </c>
      <c r="H218" s="327">
        <v>1</v>
      </c>
      <c r="I218" s="327" t="s">
        <v>132</v>
      </c>
      <c r="J218" s="327" t="s">
        <v>842</v>
      </c>
      <c r="K218" s="326">
        <v>41426</v>
      </c>
      <c r="L218" s="326">
        <v>40817</v>
      </c>
      <c r="M218" s="327" t="s">
        <v>839</v>
      </c>
      <c r="N218" s="334">
        <v>152000</v>
      </c>
      <c r="O218" s="334">
        <v>149073.45000000001</v>
      </c>
      <c r="P218" s="334">
        <v>100000</v>
      </c>
      <c r="Q218" s="326">
        <v>42107</v>
      </c>
      <c r="R218" s="334"/>
      <c r="S218" s="327">
        <v>440</v>
      </c>
      <c r="T218" s="326"/>
      <c r="U218" s="326">
        <v>41546</v>
      </c>
      <c r="V218" s="335">
        <v>578</v>
      </c>
      <c r="W218" s="335">
        <v>0</v>
      </c>
      <c r="X218" s="335">
        <v>0</v>
      </c>
      <c r="Y218" s="335">
        <v>0</v>
      </c>
      <c r="Z218" s="335">
        <v>0</v>
      </c>
      <c r="AA218" s="335">
        <v>0</v>
      </c>
      <c r="AB218" s="335">
        <v>0</v>
      </c>
      <c r="AC218" s="335">
        <v>0</v>
      </c>
      <c r="AD218" s="335">
        <v>0</v>
      </c>
      <c r="AE218" s="335">
        <v>0</v>
      </c>
      <c r="AF218" s="335">
        <v>0</v>
      </c>
      <c r="AG218" s="335">
        <v>0</v>
      </c>
      <c r="AH218" s="335">
        <v>0</v>
      </c>
      <c r="AI218" s="335">
        <v>0</v>
      </c>
      <c r="AJ218" s="335">
        <v>11</v>
      </c>
      <c r="AK218" s="335">
        <v>0</v>
      </c>
      <c r="AL218" s="335">
        <v>11</v>
      </c>
      <c r="AM218" s="335">
        <v>567</v>
      </c>
      <c r="AN218" s="335">
        <v>127</v>
      </c>
      <c r="AO218" s="336">
        <v>0.3</v>
      </c>
      <c r="AP218" s="334">
        <v>59.21</v>
      </c>
      <c r="AQ218" s="334">
        <v>84.58</v>
      </c>
      <c r="AR218" s="337">
        <v>-25.374999899999999</v>
      </c>
      <c r="AS218" s="327" t="s">
        <v>51</v>
      </c>
      <c r="AT218" s="327" t="s">
        <v>51</v>
      </c>
      <c r="AU218" s="327">
        <v>578</v>
      </c>
      <c r="AV218" s="327">
        <v>567</v>
      </c>
      <c r="AW218" s="337">
        <v>84.58</v>
      </c>
      <c r="AX218" s="337">
        <v>-25.37</v>
      </c>
      <c r="AY218" s="334" t="s">
        <v>51</v>
      </c>
      <c r="AZ218" s="335">
        <v>0</v>
      </c>
      <c r="BA218" s="335" t="s">
        <v>49</v>
      </c>
      <c r="BB218" s="335" t="s">
        <v>49</v>
      </c>
      <c r="BC218" s="330" t="s">
        <v>1232</v>
      </c>
      <c r="BD218" s="330" t="s">
        <v>966</v>
      </c>
      <c r="BE218" s="338" t="s">
        <v>74</v>
      </c>
      <c r="BF218" s="218" t="s">
        <v>51</v>
      </c>
    </row>
    <row r="219" spans="2:58" ht="60">
      <c r="B219" s="326">
        <v>42124</v>
      </c>
      <c r="C219" s="327" t="s">
        <v>824</v>
      </c>
      <c r="D219" s="327" t="s">
        <v>837</v>
      </c>
      <c r="E219" s="327" t="s">
        <v>867</v>
      </c>
      <c r="F219" s="327">
        <v>8571068</v>
      </c>
      <c r="G219" s="333">
        <v>15331119</v>
      </c>
      <c r="H219" s="327">
        <v>1</v>
      </c>
      <c r="I219" s="327" t="s">
        <v>133</v>
      </c>
      <c r="J219" s="327" t="s">
        <v>842</v>
      </c>
      <c r="K219" s="326">
        <v>41487</v>
      </c>
      <c r="L219" s="326">
        <v>39783</v>
      </c>
      <c r="M219" s="327" t="s">
        <v>839</v>
      </c>
      <c r="N219" s="334">
        <v>592000</v>
      </c>
      <c r="O219" s="334">
        <v>621496.77</v>
      </c>
      <c r="P219" s="334">
        <v>620000</v>
      </c>
      <c r="Q219" s="326">
        <v>42114</v>
      </c>
      <c r="R219" s="334"/>
      <c r="S219" s="327">
        <v>300</v>
      </c>
      <c r="T219" s="326"/>
      <c r="U219" s="326">
        <v>41607</v>
      </c>
      <c r="V219" s="335">
        <v>517</v>
      </c>
      <c r="W219" s="335">
        <v>0</v>
      </c>
      <c r="X219" s="335">
        <v>0</v>
      </c>
      <c r="Y219" s="335">
        <v>0</v>
      </c>
      <c r="Z219" s="335">
        <v>94</v>
      </c>
      <c r="AA219" s="335">
        <v>0</v>
      </c>
      <c r="AB219" s="335">
        <v>0</v>
      </c>
      <c r="AC219" s="335">
        <v>0</v>
      </c>
      <c r="AD219" s="335">
        <v>0</v>
      </c>
      <c r="AE219" s="335">
        <v>0</v>
      </c>
      <c r="AF219" s="335">
        <v>0</v>
      </c>
      <c r="AG219" s="335">
        <v>0</v>
      </c>
      <c r="AH219" s="335">
        <v>45</v>
      </c>
      <c r="AI219" s="335">
        <v>0</v>
      </c>
      <c r="AJ219" s="335">
        <v>14</v>
      </c>
      <c r="AK219" s="335">
        <v>0</v>
      </c>
      <c r="AL219" s="335">
        <v>153</v>
      </c>
      <c r="AM219" s="335">
        <v>364</v>
      </c>
      <c r="AN219" s="335">
        <v>64</v>
      </c>
      <c r="AO219" s="336">
        <v>0.3</v>
      </c>
      <c r="AP219" s="334">
        <v>59.21</v>
      </c>
      <c r="AQ219" s="334">
        <v>84.58</v>
      </c>
      <c r="AR219" s="337">
        <v>-25.374999899999999</v>
      </c>
      <c r="AS219" s="327" t="s">
        <v>51</v>
      </c>
      <c r="AT219" s="327" t="s">
        <v>51</v>
      </c>
      <c r="AU219" s="327">
        <v>517</v>
      </c>
      <c r="AV219" s="327">
        <v>364</v>
      </c>
      <c r="AW219" s="337">
        <v>84.58</v>
      </c>
      <c r="AX219" s="337">
        <v>-25.37</v>
      </c>
      <c r="AY219" s="334" t="s">
        <v>51</v>
      </c>
      <c r="AZ219" s="335">
        <v>0</v>
      </c>
      <c r="BA219" s="335" t="s">
        <v>49</v>
      </c>
      <c r="BB219" s="335" t="s">
        <v>49</v>
      </c>
      <c r="BC219" s="330" t="s">
        <v>1232</v>
      </c>
      <c r="BD219" s="330" t="s">
        <v>966</v>
      </c>
      <c r="BE219" s="338" t="s">
        <v>74</v>
      </c>
      <c r="BF219" s="218" t="s">
        <v>51</v>
      </c>
    </row>
    <row r="220" spans="2:58" ht="60">
      <c r="B220" s="326">
        <v>42124</v>
      </c>
      <c r="C220" s="327" t="s">
        <v>824</v>
      </c>
      <c r="D220" s="327" t="s">
        <v>837</v>
      </c>
      <c r="E220" s="327" t="s">
        <v>858</v>
      </c>
      <c r="F220" s="327">
        <v>8568932</v>
      </c>
      <c r="G220" s="333">
        <v>15238751</v>
      </c>
      <c r="H220" s="327">
        <v>1</v>
      </c>
      <c r="I220" s="327" t="s">
        <v>133</v>
      </c>
      <c r="J220" s="327" t="s">
        <v>852</v>
      </c>
      <c r="K220" s="326">
        <v>41487</v>
      </c>
      <c r="L220" s="326">
        <v>40057</v>
      </c>
      <c r="M220" s="327" t="s">
        <v>839</v>
      </c>
      <c r="N220" s="334">
        <v>264000</v>
      </c>
      <c r="O220" s="334">
        <v>286661.96000000002</v>
      </c>
      <c r="P220" s="334">
        <v>210000</v>
      </c>
      <c r="Q220" s="326">
        <v>42082</v>
      </c>
      <c r="R220" s="334"/>
      <c r="S220" s="327">
        <v>300</v>
      </c>
      <c r="T220" s="326"/>
      <c r="U220" s="326">
        <v>41607</v>
      </c>
      <c r="V220" s="335">
        <v>517</v>
      </c>
      <c r="W220" s="335">
        <v>0</v>
      </c>
      <c r="X220" s="335">
        <v>0</v>
      </c>
      <c r="Y220" s="335">
        <v>0</v>
      </c>
      <c r="Z220" s="335">
        <v>0</v>
      </c>
      <c r="AA220" s="335">
        <v>0</v>
      </c>
      <c r="AB220" s="335">
        <v>0</v>
      </c>
      <c r="AC220" s="335">
        <v>0</v>
      </c>
      <c r="AD220" s="335">
        <v>0</v>
      </c>
      <c r="AE220" s="335">
        <v>0</v>
      </c>
      <c r="AF220" s="335">
        <v>0</v>
      </c>
      <c r="AG220" s="335">
        <v>0</v>
      </c>
      <c r="AH220" s="335">
        <v>0</v>
      </c>
      <c r="AI220" s="335">
        <v>6</v>
      </c>
      <c r="AJ220" s="335">
        <v>14</v>
      </c>
      <c r="AK220" s="335">
        <v>0</v>
      </c>
      <c r="AL220" s="335">
        <v>20</v>
      </c>
      <c r="AM220" s="335">
        <v>497</v>
      </c>
      <c r="AN220" s="335">
        <v>197</v>
      </c>
      <c r="AO220" s="336">
        <v>0.3</v>
      </c>
      <c r="AP220" s="334">
        <v>59.21</v>
      </c>
      <c r="AQ220" s="334">
        <v>84.58</v>
      </c>
      <c r="AR220" s="337">
        <v>-25.374999899999999</v>
      </c>
      <c r="AS220" s="327" t="s">
        <v>51</v>
      </c>
      <c r="AT220" s="327" t="s">
        <v>51</v>
      </c>
      <c r="AU220" s="327">
        <v>517</v>
      </c>
      <c r="AV220" s="327">
        <v>497</v>
      </c>
      <c r="AW220" s="337">
        <v>84.58</v>
      </c>
      <c r="AX220" s="337">
        <v>-25.37</v>
      </c>
      <c r="AY220" s="334" t="s">
        <v>51</v>
      </c>
      <c r="AZ220" s="335">
        <v>0</v>
      </c>
      <c r="BA220" s="335" t="s">
        <v>49</v>
      </c>
      <c r="BB220" s="335" t="s">
        <v>49</v>
      </c>
      <c r="BC220" s="330" t="s">
        <v>1232</v>
      </c>
      <c r="BD220" s="330" t="s">
        <v>966</v>
      </c>
      <c r="BE220" s="338" t="s">
        <v>74</v>
      </c>
      <c r="BF220" s="218" t="s">
        <v>51</v>
      </c>
    </row>
    <row r="221" spans="2:58" ht="60">
      <c r="B221" s="326">
        <v>42124</v>
      </c>
      <c r="C221" s="327" t="s">
        <v>823</v>
      </c>
      <c r="D221" s="327" t="s">
        <v>837</v>
      </c>
      <c r="E221" s="327" t="s">
        <v>866</v>
      </c>
      <c r="F221" s="327">
        <v>8526679</v>
      </c>
      <c r="G221" s="333">
        <v>15213010</v>
      </c>
      <c r="H221" s="327">
        <v>1</v>
      </c>
      <c r="I221" s="327" t="s">
        <v>133</v>
      </c>
      <c r="J221" s="327" t="s">
        <v>842</v>
      </c>
      <c r="K221" s="326">
        <v>41487</v>
      </c>
      <c r="L221" s="326">
        <v>39661</v>
      </c>
      <c r="M221" s="327" t="s">
        <v>839</v>
      </c>
      <c r="N221" s="334">
        <v>360500</v>
      </c>
      <c r="O221" s="334">
        <v>360500</v>
      </c>
      <c r="P221" s="334">
        <v>460000</v>
      </c>
      <c r="Q221" s="326">
        <v>42109</v>
      </c>
      <c r="R221" s="334"/>
      <c r="S221" s="327">
        <v>300</v>
      </c>
      <c r="T221" s="326"/>
      <c r="U221" s="326">
        <v>41607</v>
      </c>
      <c r="V221" s="335">
        <v>517</v>
      </c>
      <c r="W221" s="335">
        <v>0</v>
      </c>
      <c r="X221" s="335">
        <v>0</v>
      </c>
      <c r="Y221" s="335">
        <v>0</v>
      </c>
      <c r="Z221" s="335">
        <v>0</v>
      </c>
      <c r="AA221" s="335">
        <v>0</v>
      </c>
      <c r="AB221" s="335">
        <v>0</v>
      </c>
      <c r="AC221" s="335">
        <v>0</v>
      </c>
      <c r="AD221" s="335">
        <v>0</v>
      </c>
      <c r="AE221" s="335">
        <v>0</v>
      </c>
      <c r="AF221" s="335">
        <v>0</v>
      </c>
      <c r="AG221" s="335">
        <v>0</v>
      </c>
      <c r="AH221" s="335">
        <v>0</v>
      </c>
      <c r="AI221" s="335">
        <v>0</v>
      </c>
      <c r="AJ221" s="335">
        <v>14</v>
      </c>
      <c r="AK221" s="335">
        <v>0</v>
      </c>
      <c r="AL221" s="335">
        <v>14</v>
      </c>
      <c r="AM221" s="335">
        <v>503</v>
      </c>
      <c r="AN221" s="335">
        <v>203</v>
      </c>
      <c r="AO221" s="336">
        <v>0.3</v>
      </c>
      <c r="AP221" s="334">
        <v>59.21</v>
      </c>
      <c r="AQ221" s="334">
        <v>84.58</v>
      </c>
      <c r="AR221" s="337">
        <v>-25.374999899999999</v>
      </c>
      <c r="AS221" s="327" t="s">
        <v>51</v>
      </c>
      <c r="AT221" s="327" t="s">
        <v>51</v>
      </c>
      <c r="AU221" s="327">
        <v>517</v>
      </c>
      <c r="AV221" s="327">
        <v>503</v>
      </c>
      <c r="AW221" s="337">
        <v>84.58</v>
      </c>
      <c r="AX221" s="337">
        <v>-25.37</v>
      </c>
      <c r="AY221" s="334" t="s">
        <v>51</v>
      </c>
      <c r="AZ221" s="335">
        <v>0</v>
      </c>
      <c r="BA221" s="335" t="s">
        <v>49</v>
      </c>
      <c r="BB221" s="335" t="s">
        <v>49</v>
      </c>
      <c r="BC221" s="330" t="s">
        <v>1232</v>
      </c>
      <c r="BD221" s="330" t="s">
        <v>966</v>
      </c>
      <c r="BE221" s="338" t="s">
        <v>74</v>
      </c>
      <c r="BF221" s="218" t="s">
        <v>51</v>
      </c>
    </row>
    <row r="222" spans="2:58" ht="60">
      <c r="B222" s="326">
        <v>42124</v>
      </c>
      <c r="C222" s="327" t="s">
        <v>825</v>
      </c>
      <c r="D222" s="327" t="s">
        <v>837</v>
      </c>
      <c r="E222" s="327" t="s">
        <v>873</v>
      </c>
      <c r="F222" s="327">
        <v>8574388</v>
      </c>
      <c r="G222" s="333">
        <v>15331739</v>
      </c>
      <c r="H222" s="327">
        <v>1</v>
      </c>
      <c r="I222" s="327" t="s">
        <v>133</v>
      </c>
      <c r="J222" s="327" t="s">
        <v>842</v>
      </c>
      <c r="K222" s="326">
        <v>41487</v>
      </c>
      <c r="L222" s="326">
        <v>40909</v>
      </c>
      <c r="M222" s="327" t="s">
        <v>839</v>
      </c>
      <c r="N222" s="334">
        <v>384000</v>
      </c>
      <c r="O222" s="334">
        <v>424438.6</v>
      </c>
      <c r="P222" s="334">
        <v>700000</v>
      </c>
      <c r="Q222" s="326">
        <v>42110</v>
      </c>
      <c r="R222" s="334"/>
      <c r="S222" s="327">
        <v>300</v>
      </c>
      <c r="T222" s="326"/>
      <c r="U222" s="326">
        <v>41607</v>
      </c>
      <c r="V222" s="335">
        <v>517</v>
      </c>
      <c r="W222" s="335">
        <v>0</v>
      </c>
      <c r="X222" s="335">
        <v>0</v>
      </c>
      <c r="Y222" s="335">
        <v>0</v>
      </c>
      <c r="Z222" s="335">
        <v>0</v>
      </c>
      <c r="AA222" s="335">
        <v>0</v>
      </c>
      <c r="AB222" s="335">
        <v>0</v>
      </c>
      <c r="AC222" s="335">
        <v>0</v>
      </c>
      <c r="AD222" s="335">
        <v>0</v>
      </c>
      <c r="AE222" s="335">
        <v>0</v>
      </c>
      <c r="AF222" s="335">
        <v>0</v>
      </c>
      <c r="AG222" s="335">
        <v>0</v>
      </c>
      <c r="AH222" s="335">
        <v>0</v>
      </c>
      <c r="AI222" s="335">
        <v>14</v>
      </c>
      <c r="AJ222" s="335">
        <v>14</v>
      </c>
      <c r="AK222" s="335">
        <v>0</v>
      </c>
      <c r="AL222" s="335">
        <v>28</v>
      </c>
      <c r="AM222" s="335">
        <v>489</v>
      </c>
      <c r="AN222" s="335">
        <v>189</v>
      </c>
      <c r="AO222" s="336">
        <v>0.3</v>
      </c>
      <c r="AP222" s="334">
        <v>59.21</v>
      </c>
      <c r="AQ222" s="334">
        <v>84.58</v>
      </c>
      <c r="AR222" s="337">
        <v>-25.374999899999999</v>
      </c>
      <c r="AS222" s="327" t="s">
        <v>51</v>
      </c>
      <c r="AT222" s="327" t="s">
        <v>51</v>
      </c>
      <c r="AU222" s="327">
        <v>517</v>
      </c>
      <c r="AV222" s="327">
        <v>489</v>
      </c>
      <c r="AW222" s="337">
        <v>84.58</v>
      </c>
      <c r="AX222" s="337">
        <v>-25.37</v>
      </c>
      <c r="AY222" s="334" t="s">
        <v>51</v>
      </c>
      <c r="AZ222" s="335">
        <v>0</v>
      </c>
      <c r="BA222" s="335" t="s">
        <v>49</v>
      </c>
      <c r="BB222" s="335" t="s">
        <v>49</v>
      </c>
      <c r="BC222" s="330" t="s">
        <v>1232</v>
      </c>
      <c r="BD222" s="330" t="s">
        <v>966</v>
      </c>
      <c r="BE222" s="338" t="s">
        <v>74</v>
      </c>
      <c r="BF222" s="218" t="s">
        <v>51</v>
      </c>
    </row>
    <row r="223" spans="2:58" ht="60">
      <c r="B223" s="326">
        <v>42124</v>
      </c>
      <c r="C223" s="327" t="s">
        <v>840</v>
      </c>
      <c r="D223" s="327" t="s">
        <v>837</v>
      </c>
      <c r="E223" s="327" t="s">
        <v>894</v>
      </c>
      <c r="F223" s="327">
        <v>8530192</v>
      </c>
      <c r="G223" s="333">
        <v>15567365</v>
      </c>
      <c r="H223" s="327">
        <v>1</v>
      </c>
      <c r="I223" s="327" t="s">
        <v>133</v>
      </c>
      <c r="J223" s="327" t="s">
        <v>850</v>
      </c>
      <c r="K223" s="326">
        <v>41520</v>
      </c>
      <c r="L223" s="326">
        <v>41306</v>
      </c>
      <c r="M223" s="327" t="s">
        <v>839</v>
      </c>
      <c r="N223" s="334">
        <v>165700</v>
      </c>
      <c r="O223" s="334">
        <v>176629.54</v>
      </c>
      <c r="P223" s="334">
        <v>185000</v>
      </c>
      <c r="Q223" s="326">
        <v>41964</v>
      </c>
      <c r="R223" s="334"/>
      <c r="S223" s="327">
        <v>300</v>
      </c>
      <c r="T223" s="326"/>
      <c r="U223" s="326">
        <v>41640</v>
      </c>
      <c r="V223" s="335">
        <v>484</v>
      </c>
      <c r="W223" s="335">
        <v>0</v>
      </c>
      <c r="X223" s="335">
        <v>0</v>
      </c>
      <c r="Y223" s="335">
        <v>0</v>
      </c>
      <c r="Z223" s="335">
        <v>0</v>
      </c>
      <c r="AA223" s="335">
        <v>0</v>
      </c>
      <c r="AB223" s="335">
        <v>0</v>
      </c>
      <c r="AC223" s="335">
        <v>0</v>
      </c>
      <c r="AD223" s="335">
        <v>0</v>
      </c>
      <c r="AE223" s="335">
        <v>0</v>
      </c>
      <c r="AF223" s="335">
        <v>0</v>
      </c>
      <c r="AG223" s="335">
        <v>0</v>
      </c>
      <c r="AH223" s="335">
        <v>0</v>
      </c>
      <c r="AI223" s="335">
        <v>0</v>
      </c>
      <c r="AJ223" s="335">
        <v>14</v>
      </c>
      <c r="AK223" s="335">
        <v>0</v>
      </c>
      <c r="AL223" s="335">
        <v>14</v>
      </c>
      <c r="AM223" s="335">
        <v>470</v>
      </c>
      <c r="AN223" s="335">
        <v>170</v>
      </c>
      <c r="AO223" s="336">
        <v>0.3</v>
      </c>
      <c r="AP223" s="334">
        <v>59.21</v>
      </c>
      <c r="AQ223" s="334">
        <v>84.58</v>
      </c>
      <c r="AR223" s="337">
        <v>-25.374999899999999</v>
      </c>
      <c r="AS223" s="327" t="s">
        <v>51</v>
      </c>
      <c r="AT223" s="327" t="s">
        <v>51</v>
      </c>
      <c r="AU223" s="327">
        <v>484</v>
      </c>
      <c r="AV223" s="327">
        <v>470</v>
      </c>
      <c r="AW223" s="337">
        <v>84.58</v>
      </c>
      <c r="AX223" s="337">
        <v>-25.37</v>
      </c>
      <c r="AY223" s="334" t="s">
        <v>51</v>
      </c>
      <c r="AZ223" s="335">
        <v>0</v>
      </c>
      <c r="BA223" s="335" t="s">
        <v>49</v>
      </c>
      <c r="BB223" s="335" t="s">
        <v>49</v>
      </c>
      <c r="BC223" s="330" t="s">
        <v>1232</v>
      </c>
      <c r="BD223" s="330" t="s">
        <v>966</v>
      </c>
      <c r="BE223" s="338" t="s">
        <v>74</v>
      </c>
      <c r="BF223" s="218" t="s">
        <v>51</v>
      </c>
    </row>
    <row r="224" spans="2:58" ht="60">
      <c r="B224" s="326">
        <v>42124</v>
      </c>
      <c r="C224" s="327" t="s">
        <v>824</v>
      </c>
      <c r="D224" s="327" t="s">
        <v>837</v>
      </c>
      <c r="E224" s="327" t="s">
        <v>856</v>
      </c>
      <c r="F224" s="327">
        <v>8569917</v>
      </c>
      <c r="G224" s="333">
        <v>15313232</v>
      </c>
      <c r="H224" s="327">
        <v>1</v>
      </c>
      <c r="I224" s="327" t="s">
        <v>133</v>
      </c>
      <c r="J224" s="327" t="s">
        <v>842</v>
      </c>
      <c r="K224" s="326">
        <v>41487</v>
      </c>
      <c r="L224" s="326">
        <v>40664</v>
      </c>
      <c r="M224" s="327" t="s">
        <v>839</v>
      </c>
      <c r="N224" s="334">
        <v>190000</v>
      </c>
      <c r="O224" s="334">
        <v>213472.77</v>
      </c>
      <c r="P224" s="334">
        <v>159000</v>
      </c>
      <c r="Q224" s="326">
        <v>41953</v>
      </c>
      <c r="R224" s="334"/>
      <c r="S224" s="327">
        <v>300</v>
      </c>
      <c r="T224" s="326"/>
      <c r="U224" s="326">
        <v>41607</v>
      </c>
      <c r="V224" s="335">
        <v>517</v>
      </c>
      <c r="W224" s="335">
        <v>0</v>
      </c>
      <c r="X224" s="335">
        <v>0</v>
      </c>
      <c r="Y224" s="335">
        <v>0</v>
      </c>
      <c r="Z224" s="335">
        <v>0</v>
      </c>
      <c r="AA224" s="335">
        <v>0</v>
      </c>
      <c r="AB224" s="335">
        <v>0</v>
      </c>
      <c r="AC224" s="335">
        <v>0</v>
      </c>
      <c r="AD224" s="335">
        <v>0</v>
      </c>
      <c r="AE224" s="335">
        <v>0</v>
      </c>
      <c r="AF224" s="335">
        <v>0</v>
      </c>
      <c r="AG224" s="335">
        <v>0</v>
      </c>
      <c r="AH224" s="335">
        <v>0</v>
      </c>
      <c r="AI224" s="335">
        <v>0</v>
      </c>
      <c r="AJ224" s="335">
        <v>14</v>
      </c>
      <c r="AK224" s="335">
        <v>0</v>
      </c>
      <c r="AL224" s="335">
        <v>14</v>
      </c>
      <c r="AM224" s="335">
        <v>503</v>
      </c>
      <c r="AN224" s="335">
        <v>203</v>
      </c>
      <c r="AO224" s="336">
        <v>0.3</v>
      </c>
      <c r="AP224" s="334">
        <v>59.21</v>
      </c>
      <c r="AQ224" s="334">
        <v>84.58</v>
      </c>
      <c r="AR224" s="337">
        <v>-25.374999899999999</v>
      </c>
      <c r="AS224" s="327" t="s">
        <v>51</v>
      </c>
      <c r="AT224" s="327" t="s">
        <v>51</v>
      </c>
      <c r="AU224" s="327">
        <v>517</v>
      </c>
      <c r="AV224" s="327">
        <v>503</v>
      </c>
      <c r="AW224" s="337">
        <v>84.58</v>
      </c>
      <c r="AX224" s="337">
        <v>-25.37</v>
      </c>
      <c r="AY224" s="334" t="s">
        <v>51</v>
      </c>
      <c r="AZ224" s="335">
        <v>0</v>
      </c>
      <c r="BA224" s="335" t="s">
        <v>49</v>
      </c>
      <c r="BB224" s="335" t="s">
        <v>49</v>
      </c>
      <c r="BC224" s="330" t="s">
        <v>1232</v>
      </c>
      <c r="BD224" s="330" t="s">
        <v>966</v>
      </c>
      <c r="BE224" s="338" t="s">
        <v>74</v>
      </c>
      <c r="BF224" s="218" t="s">
        <v>51</v>
      </c>
    </row>
    <row r="225" spans="2:58" ht="60">
      <c r="B225" s="326">
        <v>42124</v>
      </c>
      <c r="C225" s="327" t="s">
        <v>824</v>
      </c>
      <c r="D225" s="327" t="s">
        <v>837</v>
      </c>
      <c r="E225" s="327" t="s">
        <v>914</v>
      </c>
      <c r="F225" s="327">
        <v>8573043</v>
      </c>
      <c r="G225" s="333">
        <v>15232598</v>
      </c>
      <c r="H225" s="327">
        <v>1</v>
      </c>
      <c r="I225" s="327" t="s">
        <v>133</v>
      </c>
      <c r="J225" s="327" t="s">
        <v>850</v>
      </c>
      <c r="K225" s="326">
        <v>41487</v>
      </c>
      <c r="L225" s="326">
        <v>40787</v>
      </c>
      <c r="M225" s="327" t="s">
        <v>839</v>
      </c>
      <c r="N225" s="334">
        <v>255200</v>
      </c>
      <c r="O225" s="334">
        <v>272101.21000000002</v>
      </c>
      <c r="P225" s="334">
        <v>185000</v>
      </c>
      <c r="Q225" s="326">
        <v>41952</v>
      </c>
      <c r="R225" s="334"/>
      <c r="S225" s="327">
        <v>300</v>
      </c>
      <c r="T225" s="326"/>
      <c r="U225" s="326">
        <v>41607</v>
      </c>
      <c r="V225" s="335">
        <v>517</v>
      </c>
      <c r="W225" s="335">
        <v>0</v>
      </c>
      <c r="X225" s="335">
        <v>0</v>
      </c>
      <c r="Y225" s="335">
        <v>0</v>
      </c>
      <c r="Z225" s="335">
        <v>0</v>
      </c>
      <c r="AA225" s="335">
        <v>0</v>
      </c>
      <c r="AB225" s="335">
        <v>0</v>
      </c>
      <c r="AC225" s="335">
        <v>0</v>
      </c>
      <c r="AD225" s="335">
        <v>0</v>
      </c>
      <c r="AE225" s="335">
        <v>0</v>
      </c>
      <c r="AF225" s="335">
        <v>0</v>
      </c>
      <c r="AG225" s="335">
        <v>0</v>
      </c>
      <c r="AH225" s="335">
        <v>0</v>
      </c>
      <c r="AI225" s="335">
        <v>69</v>
      </c>
      <c r="AJ225" s="335">
        <v>14</v>
      </c>
      <c r="AK225" s="335">
        <v>0</v>
      </c>
      <c r="AL225" s="335">
        <v>83</v>
      </c>
      <c r="AM225" s="335">
        <v>434</v>
      </c>
      <c r="AN225" s="335">
        <v>134</v>
      </c>
      <c r="AO225" s="336">
        <v>0.3</v>
      </c>
      <c r="AP225" s="334">
        <v>59.21</v>
      </c>
      <c r="AQ225" s="334">
        <v>84.58</v>
      </c>
      <c r="AR225" s="337">
        <v>-25.374999899999999</v>
      </c>
      <c r="AS225" s="327" t="s">
        <v>51</v>
      </c>
      <c r="AT225" s="327" t="s">
        <v>51</v>
      </c>
      <c r="AU225" s="327">
        <v>517</v>
      </c>
      <c r="AV225" s="327">
        <v>434</v>
      </c>
      <c r="AW225" s="337">
        <v>84.58</v>
      </c>
      <c r="AX225" s="337">
        <v>-25.37</v>
      </c>
      <c r="AY225" s="334" t="s">
        <v>51</v>
      </c>
      <c r="AZ225" s="335">
        <v>0</v>
      </c>
      <c r="BA225" s="335" t="s">
        <v>49</v>
      </c>
      <c r="BB225" s="335" t="s">
        <v>49</v>
      </c>
      <c r="BC225" s="330" t="s">
        <v>1232</v>
      </c>
      <c r="BD225" s="330" t="s">
        <v>966</v>
      </c>
      <c r="BE225" s="338" t="s">
        <v>74</v>
      </c>
      <c r="BF225" s="218" t="s">
        <v>51</v>
      </c>
    </row>
    <row r="226" spans="2:58" ht="105">
      <c r="B226" s="326">
        <v>42124</v>
      </c>
      <c r="C226" s="327" t="s">
        <v>826</v>
      </c>
      <c r="D226" s="327" t="s">
        <v>837</v>
      </c>
      <c r="E226" s="327" t="s">
        <v>847</v>
      </c>
      <c r="F226" s="327">
        <v>8566748</v>
      </c>
      <c r="G226" s="333">
        <v>15073216</v>
      </c>
      <c r="H226" s="327">
        <v>1</v>
      </c>
      <c r="I226" s="327" t="s">
        <v>121</v>
      </c>
      <c r="J226" s="327" t="s">
        <v>842</v>
      </c>
      <c r="K226" s="326">
        <v>41426</v>
      </c>
      <c r="L226" s="326">
        <v>40909</v>
      </c>
      <c r="M226" s="327" t="s">
        <v>839</v>
      </c>
      <c r="N226" s="334">
        <v>179350</v>
      </c>
      <c r="O226" s="334">
        <v>219426.37</v>
      </c>
      <c r="P226" s="334">
        <v>145000</v>
      </c>
      <c r="Q226" s="326">
        <v>41995</v>
      </c>
      <c r="R226" s="334"/>
      <c r="S226" s="327">
        <v>330</v>
      </c>
      <c r="T226" s="326"/>
      <c r="U226" s="326">
        <v>41546</v>
      </c>
      <c r="V226" s="335">
        <v>578</v>
      </c>
      <c r="W226" s="335">
        <v>0</v>
      </c>
      <c r="X226" s="335">
        <v>0</v>
      </c>
      <c r="Y226" s="335">
        <v>0</v>
      </c>
      <c r="Z226" s="335">
        <v>125</v>
      </c>
      <c r="AA226" s="335">
        <v>0</v>
      </c>
      <c r="AB226" s="335">
        <v>0</v>
      </c>
      <c r="AC226" s="335">
        <v>0</v>
      </c>
      <c r="AD226" s="335">
        <v>0</v>
      </c>
      <c r="AE226" s="335">
        <v>0</v>
      </c>
      <c r="AF226" s="335">
        <v>0</v>
      </c>
      <c r="AG226" s="335">
        <v>0</v>
      </c>
      <c r="AH226" s="335">
        <v>70</v>
      </c>
      <c r="AI226" s="335">
        <v>0</v>
      </c>
      <c r="AJ226" s="335">
        <v>0</v>
      </c>
      <c r="AK226" s="335">
        <v>0</v>
      </c>
      <c r="AL226" s="335">
        <v>195</v>
      </c>
      <c r="AM226" s="335">
        <v>383</v>
      </c>
      <c r="AN226" s="335">
        <v>53</v>
      </c>
      <c r="AO226" s="336">
        <v>0.3</v>
      </c>
      <c r="AP226" s="334">
        <v>59.21</v>
      </c>
      <c r="AQ226" s="334">
        <v>84.58</v>
      </c>
      <c r="AR226" s="337">
        <v>-25.374999899999999</v>
      </c>
      <c r="AS226" s="327" t="s">
        <v>51</v>
      </c>
      <c r="AT226" s="327" t="s">
        <v>51</v>
      </c>
      <c r="AU226" s="327">
        <v>578</v>
      </c>
      <c r="AV226" s="327">
        <v>354</v>
      </c>
      <c r="AW226" s="337">
        <v>59.21</v>
      </c>
      <c r="AX226" s="337">
        <v>0</v>
      </c>
      <c r="AY226" s="334" t="s">
        <v>49</v>
      </c>
      <c r="AZ226" s="335">
        <v>29</v>
      </c>
      <c r="BA226" s="335" t="s">
        <v>51</v>
      </c>
      <c r="BB226" s="335" t="s">
        <v>51</v>
      </c>
      <c r="BC226" s="339" t="s">
        <v>975</v>
      </c>
      <c r="BD226" s="330" t="s">
        <v>74</v>
      </c>
      <c r="BE226" s="338" t="s">
        <v>74</v>
      </c>
      <c r="BF226" s="338" t="s">
        <v>74</v>
      </c>
    </row>
    <row r="227" spans="2:58" ht="60">
      <c r="B227" s="326">
        <v>42124</v>
      </c>
      <c r="C227" s="327" t="s">
        <v>825</v>
      </c>
      <c r="D227" s="327" t="s">
        <v>837</v>
      </c>
      <c r="E227" s="327" t="s">
        <v>864</v>
      </c>
      <c r="F227" s="327">
        <v>8577276</v>
      </c>
      <c r="G227" s="333">
        <v>15201551</v>
      </c>
      <c r="H227" s="327">
        <v>1</v>
      </c>
      <c r="I227" s="327" t="s">
        <v>133</v>
      </c>
      <c r="J227" s="327" t="s">
        <v>842</v>
      </c>
      <c r="K227" s="326">
        <v>41487</v>
      </c>
      <c r="L227" s="326">
        <v>39965</v>
      </c>
      <c r="M227" s="327" t="s">
        <v>839</v>
      </c>
      <c r="N227" s="334">
        <v>160000</v>
      </c>
      <c r="O227" s="334">
        <v>160000</v>
      </c>
      <c r="P227" s="334">
        <v>185000</v>
      </c>
      <c r="Q227" s="326">
        <v>42068</v>
      </c>
      <c r="R227" s="334"/>
      <c r="S227" s="327">
        <v>300</v>
      </c>
      <c r="T227" s="326"/>
      <c r="U227" s="326">
        <v>41607</v>
      </c>
      <c r="V227" s="335">
        <v>517</v>
      </c>
      <c r="W227" s="335">
        <v>0</v>
      </c>
      <c r="X227" s="335">
        <v>0</v>
      </c>
      <c r="Y227" s="335">
        <v>0</v>
      </c>
      <c r="Z227" s="335">
        <v>0</v>
      </c>
      <c r="AA227" s="335">
        <v>0</v>
      </c>
      <c r="AB227" s="335">
        <v>0</v>
      </c>
      <c r="AC227" s="335">
        <v>0</v>
      </c>
      <c r="AD227" s="335">
        <v>0</v>
      </c>
      <c r="AE227" s="335">
        <v>0</v>
      </c>
      <c r="AF227" s="335">
        <v>0</v>
      </c>
      <c r="AG227" s="335">
        <v>0</v>
      </c>
      <c r="AH227" s="335">
        <v>0</v>
      </c>
      <c r="AI227" s="335">
        <v>0</v>
      </c>
      <c r="AJ227" s="335">
        <v>14</v>
      </c>
      <c r="AK227" s="335">
        <v>0</v>
      </c>
      <c r="AL227" s="335">
        <v>14</v>
      </c>
      <c r="AM227" s="335">
        <v>503</v>
      </c>
      <c r="AN227" s="335">
        <v>203</v>
      </c>
      <c r="AO227" s="336">
        <v>0.3</v>
      </c>
      <c r="AP227" s="334">
        <v>59.21</v>
      </c>
      <c r="AQ227" s="334">
        <v>84.58</v>
      </c>
      <c r="AR227" s="337">
        <v>-25.374999899999999</v>
      </c>
      <c r="AS227" s="327" t="s">
        <v>51</v>
      </c>
      <c r="AT227" s="327" t="s">
        <v>51</v>
      </c>
      <c r="AU227" s="327">
        <v>517</v>
      </c>
      <c r="AV227" s="327">
        <v>503</v>
      </c>
      <c r="AW227" s="337">
        <v>84.58</v>
      </c>
      <c r="AX227" s="337">
        <v>-25.37</v>
      </c>
      <c r="AY227" s="334" t="s">
        <v>51</v>
      </c>
      <c r="AZ227" s="335">
        <v>0</v>
      </c>
      <c r="BA227" s="335" t="s">
        <v>49</v>
      </c>
      <c r="BB227" s="335" t="s">
        <v>49</v>
      </c>
      <c r="BC227" s="330" t="s">
        <v>1232</v>
      </c>
      <c r="BD227" s="330" t="s">
        <v>966</v>
      </c>
      <c r="BE227" s="218" t="s">
        <v>74</v>
      </c>
      <c r="BF227" s="218" t="s">
        <v>51</v>
      </c>
    </row>
    <row r="228" spans="2:58" ht="60">
      <c r="B228" s="326">
        <v>42124</v>
      </c>
      <c r="C228" s="327" t="s">
        <v>823</v>
      </c>
      <c r="D228" s="327" t="s">
        <v>837</v>
      </c>
      <c r="E228" s="327" t="s">
        <v>875</v>
      </c>
      <c r="F228" s="327">
        <v>8526030</v>
      </c>
      <c r="G228" s="333">
        <v>15190531</v>
      </c>
      <c r="H228" s="327">
        <v>1</v>
      </c>
      <c r="I228" s="327" t="s">
        <v>132</v>
      </c>
      <c r="J228" s="327" t="s">
        <v>842</v>
      </c>
      <c r="K228" s="326">
        <v>41487</v>
      </c>
      <c r="L228" s="326">
        <v>39845</v>
      </c>
      <c r="M228" s="327" t="s">
        <v>839</v>
      </c>
      <c r="N228" s="334">
        <v>273750</v>
      </c>
      <c r="O228" s="334">
        <v>273750</v>
      </c>
      <c r="P228" s="334">
        <v>295000</v>
      </c>
      <c r="Q228" s="326">
        <v>42114</v>
      </c>
      <c r="R228" s="334"/>
      <c r="S228" s="327">
        <v>440</v>
      </c>
      <c r="T228" s="326"/>
      <c r="U228" s="326">
        <v>41607</v>
      </c>
      <c r="V228" s="335">
        <v>517</v>
      </c>
      <c r="W228" s="335">
        <v>0</v>
      </c>
      <c r="X228" s="335">
        <v>0</v>
      </c>
      <c r="Y228" s="335">
        <v>0</v>
      </c>
      <c r="Z228" s="335">
        <v>0</v>
      </c>
      <c r="AA228" s="335">
        <v>0</v>
      </c>
      <c r="AB228" s="335">
        <v>0</v>
      </c>
      <c r="AC228" s="335">
        <v>0</v>
      </c>
      <c r="AD228" s="335">
        <v>0</v>
      </c>
      <c r="AE228" s="335">
        <v>0</v>
      </c>
      <c r="AF228" s="335">
        <v>0</v>
      </c>
      <c r="AG228" s="335">
        <v>0</v>
      </c>
      <c r="AH228" s="335">
        <v>0</v>
      </c>
      <c r="AI228" s="335">
        <v>0</v>
      </c>
      <c r="AJ228" s="335">
        <v>11</v>
      </c>
      <c r="AK228" s="335">
        <v>0</v>
      </c>
      <c r="AL228" s="335">
        <v>11</v>
      </c>
      <c r="AM228" s="335">
        <v>506</v>
      </c>
      <c r="AN228" s="335">
        <v>66</v>
      </c>
      <c r="AO228" s="336">
        <v>0.3</v>
      </c>
      <c r="AP228" s="334">
        <v>59.21</v>
      </c>
      <c r="AQ228" s="334">
        <v>84.58</v>
      </c>
      <c r="AR228" s="337">
        <v>-25.374999899999999</v>
      </c>
      <c r="AS228" s="327" t="s">
        <v>51</v>
      </c>
      <c r="AT228" s="327" t="s">
        <v>51</v>
      </c>
      <c r="AU228" s="327">
        <v>517</v>
      </c>
      <c r="AV228" s="327">
        <v>506</v>
      </c>
      <c r="AW228" s="337">
        <v>84.58</v>
      </c>
      <c r="AX228" s="337">
        <v>-25.37</v>
      </c>
      <c r="AY228" s="334" t="s">
        <v>51</v>
      </c>
      <c r="AZ228" s="335">
        <v>0</v>
      </c>
      <c r="BA228" s="335" t="s">
        <v>49</v>
      </c>
      <c r="BB228" s="335" t="s">
        <v>49</v>
      </c>
      <c r="BC228" s="330" t="s">
        <v>1232</v>
      </c>
      <c r="BD228" s="330" t="s">
        <v>966</v>
      </c>
      <c r="BE228" s="218" t="s">
        <v>74</v>
      </c>
      <c r="BF228" s="218" t="s">
        <v>51</v>
      </c>
    </row>
    <row r="229" spans="2:58" ht="60">
      <c r="B229" s="326">
        <v>42124</v>
      </c>
      <c r="C229" s="327" t="s">
        <v>825</v>
      </c>
      <c r="D229" s="327" t="s">
        <v>837</v>
      </c>
      <c r="E229" s="327" t="s">
        <v>864</v>
      </c>
      <c r="F229" s="327">
        <v>8576509</v>
      </c>
      <c r="G229" s="333">
        <v>15200561</v>
      </c>
      <c r="H229" s="327">
        <v>1</v>
      </c>
      <c r="I229" s="327" t="s">
        <v>132</v>
      </c>
      <c r="J229" s="327" t="s">
        <v>842</v>
      </c>
      <c r="K229" s="326">
        <v>41487</v>
      </c>
      <c r="L229" s="326">
        <v>40544</v>
      </c>
      <c r="M229" s="327" t="s">
        <v>839</v>
      </c>
      <c r="N229" s="334">
        <v>224800</v>
      </c>
      <c r="O229" s="334">
        <v>224685.75</v>
      </c>
      <c r="P229" s="334">
        <v>268500</v>
      </c>
      <c r="Q229" s="326">
        <v>41950</v>
      </c>
      <c r="R229" s="334"/>
      <c r="S229" s="327">
        <v>440</v>
      </c>
      <c r="T229" s="326"/>
      <c r="U229" s="326">
        <v>41607</v>
      </c>
      <c r="V229" s="335">
        <v>517</v>
      </c>
      <c r="W229" s="335">
        <v>0</v>
      </c>
      <c r="X229" s="335">
        <v>0</v>
      </c>
      <c r="Y229" s="335">
        <v>0</v>
      </c>
      <c r="Z229" s="335">
        <v>0</v>
      </c>
      <c r="AA229" s="335">
        <v>0</v>
      </c>
      <c r="AB229" s="335">
        <v>0</v>
      </c>
      <c r="AC229" s="335">
        <v>0</v>
      </c>
      <c r="AD229" s="335">
        <v>0</v>
      </c>
      <c r="AE229" s="335">
        <v>0</v>
      </c>
      <c r="AF229" s="335">
        <v>0</v>
      </c>
      <c r="AG229" s="335">
        <v>0</v>
      </c>
      <c r="AH229" s="335">
        <v>0</v>
      </c>
      <c r="AI229" s="335">
        <v>0</v>
      </c>
      <c r="AJ229" s="335">
        <v>11</v>
      </c>
      <c r="AK229" s="335">
        <v>0</v>
      </c>
      <c r="AL229" s="335">
        <v>11</v>
      </c>
      <c r="AM229" s="335">
        <v>506</v>
      </c>
      <c r="AN229" s="335">
        <v>66</v>
      </c>
      <c r="AO229" s="336">
        <v>0.3</v>
      </c>
      <c r="AP229" s="334">
        <v>59.21</v>
      </c>
      <c r="AQ229" s="334">
        <v>84.58</v>
      </c>
      <c r="AR229" s="337">
        <v>-25.374999899999999</v>
      </c>
      <c r="AS229" s="327" t="s">
        <v>51</v>
      </c>
      <c r="AT229" s="327" t="s">
        <v>51</v>
      </c>
      <c r="AU229" s="327">
        <v>517</v>
      </c>
      <c r="AV229" s="327">
        <v>506</v>
      </c>
      <c r="AW229" s="337">
        <v>84.58</v>
      </c>
      <c r="AX229" s="337">
        <v>-25.37</v>
      </c>
      <c r="AY229" s="334" t="s">
        <v>51</v>
      </c>
      <c r="AZ229" s="335">
        <v>0</v>
      </c>
      <c r="BA229" s="335" t="s">
        <v>49</v>
      </c>
      <c r="BB229" s="335" t="s">
        <v>49</v>
      </c>
      <c r="BC229" s="330" t="s">
        <v>1232</v>
      </c>
      <c r="BD229" s="330" t="s">
        <v>966</v>
      </c>
      <c r="BE229" s="218" t="s">
        <v>74</v>
      </c>
      <c r="BF229" s="218" t="s">
        <v>51</v>
      </c>
    </row>
    <row r="230" spans="2:58" ht="60">
      <c r="B230" s="326">
        <v>42124</v>
      </c>
      <c r="C230" s="327" t="s">
        <v>840</v>
      </c>
      <c r="D230" s="327" t="s">
        <v>837</v>
      </c>
      <c r="E230" s="327" t="s">
        <v>894</v>
      </c>
      <c r="F230" s="327">
        <v>8529070</v>
      </c>
      <c r="G230" s="333">
        <v>14939490</v>
      </c>
      <c r="H230" s="327">
        <v>1</v>
      </c>
      <c r="I230" s="327" t="s">
        <v>132</v>
      </c>
      <c r="J230" s="327" t="s">
        <v>842</v>
      </c>
      <c r="K230" s="326">
        <v>41426</v>
      </c>
      <c r="L230" s="326">
        <v>39722</v>
      </c>
      <c r="M230" s="327" t="s">
        <v>839</v>
      </c>
      <c r="N230" s="334">
        <v>305000</v>
      </c>
      <c r="O230" s="334">
        <v>301846.82</v>
      </c>
      <c r="P230" s="334">
        <v>389900</v>
      </c>
      <c r="Q230" s="326">
        <v>42067</v>
      </c>
      <c r="R230" s="334"/>
      <c r="S230" s="327">
        <v>440</v>
      </c>
      <c r="T230" s="326"/>
      <c r="U230" s="326">
        <v>41546</v>
      </c>
      <c r="V230" s="335">
        <v>578</v>
      </c>
      <c r="W230" s="335">
        <v>0</v>
      </c>
      <c r="X230" s="335">
        <v>0</v>
      </c>
      <c r="Y230" s="335">
        <v>0</v>
      </c>
      <c r="Z230" s="335">
        <v>0</v>
      </c>
      <c r="AA230" s="335">
        <v>0</v>
      </c>
      <c r="AB230" s="335">
        <v>0</v>
      </c>
      <c r="AC230" s="335">
        <v>0</v>
      </c>
      <c r="AD230" s="335">
        <v>0</v>
      </c>
      <c r="AE230" s="335">
        <v>0</v>
      </c>
      <c r="AF230" s="335">
        <v>0</v>
      </c>
      <c r="AG230" s="335">
        <v>0</v>
      </c>
      <c r="AH230" s="335">
        <v>107</v>
      </c>
      <c r="AI230" s="335">
        <v>0</v>
      </c>
      <c r="AJ230" s="335">
        <v>25</v>
      </c>
      <c r="AK230" s="335">
        <v>0</v>
      </c>
      <c r="AL230" s="335">
        <v>132</v>
      </c>
      <c r="AM230" s="335">
        <v>446</v>
      </c>
      <c r="AN230" s="335">
        <v>6</v>
      </c>
      <c r="AO230" s="336">
        <v>0.3</v>
      </c>
      <c r="AP230" s="334">
        <v>59.21</v>
      </c>
      <c r="AQ230" s="334">
        <v>84.58</v>
      </c>
      <c r="AR230" s="337">
        <v>-25.374999899999999</v>
      </c>
      <c r="AS230" s="327" t="s">
        <v>51</v>
      </c>
      <c r="AT230" s="327" t="s">
        <v>51</v>
      </c>
      <c r="AU230" s="327">
        <v>578</v>
      </c>
      <c r="AV230" s="327">
        <v>446</v>
      </c>
      <c r="AW230" s="337">
        <v>84.58</v>
      </c>
      <c r="AX230" s="337">
        <v>-25.37</v>
      </c>
      <c r="AY230" s="334" t="s">
        <v>51</v>
      </c>
      <c r="AZ230" s="335">
        <v>0</v>
      </c>
      <c r="BA230" s="335" t="s">
        <v>49</v>
      </c>
      <c r="BB230" s="335" t="s">
        <v>49</v>
      </c>
      <c r="BC230" s="330" t="s">
        <v>1232</v>
      </c>
      <c r="BD230" s="330" t="s">
        <v>966</v>
      </c>
      <c r="BE230" s="218" t="s">
        <v>74</v>
      </c>
      <c r="BF230" s="218" t="s">
        <v>51</v>
      </c>
    </row>
    <row r="231" spans="2:58" ht="60">
      <c r="B231" s="326">
        <v>42124</v>
      </c>
      <c r="C231" s="327" t="s">
        <v>826</v>
      </c>
      <c r="D231" s="327" t="s">
        <v>837</v>
      </c>
      <c r="E231" s="327" t="s">
        <v>1233</v>
      </c>
      <c r="F231" s="327">
        <v>8560600</v>
      </c>
      <c r="G231" s="333">
        <v>15378508</v>
      </c>
      <c r="H231" s="327">
        <v>1</v>
      </c>
      <c r="I231" s="327" t="s">
        <v>133</v>
      </c>
      <c r="J231" s="327" t="s">
        <v>842</v>
      </c>
      <c r="K231" s="326">
        <v>41487</v>
      </c>
      <c r="L231" s="326">
        <v>40787</v>
      </c>
      <c r="M231" s="327" t="s">
        <v>839</v>
      </c>
      <c r="N231" s="334">
        <v>515000</v>
      </c>
      <c r="O231" s="334">
        <v>483311.79</v>
      </c>
      <c r="P231" s="334">
        <v>750000</v>
      </c>
      <c r="Q231" s="326">
        <v>42109</v>
      </c>
      <c r="R231" s="334"/>
      <c r="S231" s="327">
        <v>300</v>
      </c>
      <c r="T231" s="326"/>
      <c r="U231" s="326">
        <v>41607</v>
      </c>
      <c r="V231" s="335">
        <v>517</v>
      </c>
      <c r="W231" s="335">
        <v>0</v>
      </c>
      <c r="X231" s="335">
        <v>0</v>
      </c>
      <c r="Y231" s="335">
        <v>0</v>
      </c>
      <c r="Z231" s="335">
        <v>0</v>
      </c>
      <c r="AA231" s="335">
        <v>15</v>
      </c>
      <c r="AB231" s="335">
        <v>0</v>
      </c>
      <c r="AC231" s="335">
        <v>0</v>
      </c>
      <c r="AD231" s="335">
        <v>0</v>
      </c>
      <c r="AE231" s="335">
        <v>0</v>
      </c>
      <c r="AF231" s="335">
        <v>0</v>
      </c>
      <c r="AG231" s="335">
        <v>0</v>
      </c>
      <c r="AH231" s="335">
        <v>0</v>
      </c>
      <c r="AI231" s="335">
        <v>0</v>
      </c>
      <c r="AJ231" s="335">
        <v>14</v>
      </c>
      <c r="AK231" s="335">
        <v>0</v>
      </c>
      <c r="AL231" s="335">
        <v>29</v>
      </c>
      <c r="AM231" s="335">
        <v>488</v>
      </c>
      <c r="AN231" s="335">
        <v>188</v>
      </c>
      <c r="AO231" s="336">
        <v>0.3</v>
      </c>
      <c r="AP231" s="334">
        <v>59.21</v>
      </c>
      <c r="AQ231" s="334">
        <v>84.58</v>
      </c>
      <c r="AR231" s="337">
        <v>-25.374999899999999</v>
      </c>
      <c r="AS231" s="327" t="s">
        <v>51</v>
      </c>
      <c r="AT231" s="327" t="s">
        <v>51</v>
      </c>
      <c r="AU231" s="327">
        <v>517</v>
      </c>
      <c r="AV231" s="327">
        <v>488</v>
      </c>
      <c r="AW231" s="337">
        <v>84.58</v>
      </c>
      <c r="AX231" s="337">
        <v>-25.37</v>
      </c>
      <c r="AY231" s="334" t="s">
        <v>51</v>
      </c>
      <c r="AZ231" s="335">
        <v>0</v>
      </c>
      <c r="BA231" s="335" t="s">
        <v>49</v>
      </c>
      <c r="BB231" s="335" t="s">
        <v>49</v>
      </c>
      <c r="BC231" s="330" t="s">
        <v>1232</v>
      </c>
      <c r="BD231" s="330" t="s">
        <v>966</v>
      </c>
      <c r="BE231" s="218" t="s">
        <v>74</v>
      </c>
      <c r="BF231" s="218" t="s">
        <v>51</v>
      </c>
    </row>
    <row r="232" spans="2:58" ht="60">
      <c r="B232" s="326">
        <v>42124</v>
      </c>
      <c r="C232" s="327" t="s">
        <v>824</v>
      </c>
      <c r="D232" s="327" t="s">
        <v>837</v>
      </c>
      <c r="E232" s="327" t="s">
        <v>845</v>
      </c>
      <c r="F232" s="327">
        <v>8569725</v>
      </c>
      <c r="G232" s="333">
        <v>15237886</v>
      </c>
      <c r="H232" s="327">
        <v>1</v>
      </c>
      <c r="I232" s="327" t="s">
        <v>133</v>
      </c>
      <c r="J232" s="327" t="s">
        <v>842</v>
      </c>
      <c r="K232" s="326">
        <v>41487</v>
      </c>
      <c r="L232" s="326">
        <v>39995</v>
      </c>
      <c r="M232" s="327" t="s">
        <v>839</v>
      </c>
      <c r="N232" s="334">
        <v>287600</v>
      </c>
      <c r="O232" s="334">
        <v>311336.96999999997</v>
      </c>
      <c r="P232" s="334">
        <v>230000</v>
      </c>
      <c r="Q232" s="326">
        <v>42026</v>
      </c>
      <c r="R232" s="334"/>
      <c r="S232" s="327">
        <v>300</v>
      </c>
      <c r="T232" s="326"/>
      <c r="U232" s="326">
        <v>41607</v>
      </c>
      <c r="V232" s="335">
        <v>517</v>
      </c>
      <c r="W232" s="335">
        <v>0</v>
      </c>
      <c r="X232" s="335">
        <v>3</v>
      </c>
      <c r="Y232" s="335">
        <v>0</v>
      </c>
      <c r="Z232" s="335">
        <v>0</v>
      </c>
      <c r="AA232" s="335">
        <v>0</v>
      </c>
      <c r="AB232" s="335">
        <v>0</v>
      </c>
      <c r="AC232" s="335">
        <v>0</v>
      </c>
      <c r="AD232" s="335">
        <v>0</v>
      </c>
      <c r="AE232" s="335">
        <v>0</v>
      </c>
      <c r="AF232" s="335">
        <v>0</v>
      </c>
      <c r="AG232" s="335">
        <v>0</v>
      </c>
      <c r="AH232" s="335">
        <v>30</v>
      </c>
      <c r="AI232" s="335">
        <v>32</v>
      </c>
      <c r="AJ232" s="335">
        <v>14</v>
      </c>
      <c r="AK232" s="335">
        <v>0</v>
      </c>
      <c r="AL232" s="335">
        <v>79</v>
      </c>
      <c r="AM232" s="335">
        <v>438</v>
      </c>
      <c r="AN232" s="335">
        <v>138</v>
      </c>
      <c r="AO232" s="336">
        <v>0.3</v>
      </c>
      <c r="AP232" s="334">
        <v>59.21</v>
      </c>
      <c r="AQ232" s="334">
        <v>84.58</v>
      </c>
      <c r="AR232" s="337">
        <v>-25.374999899999999</v>
      </c>
      <c r="AS232" s="327" t="s">
        <v>51</v>
      </c>
      <c r="AT232" s="327" t="s">
        <v>51</v>
      </c>
      <c r="AU232" s="327">
        <v>517</v>
      </c>
      <c r="AV232" s="327">
        <v>438</v>
      </c>
      <c r="AW232" s="337">
        <v>84.58</v>
      </c>
      <c r="AX232" s="337">
        <v>-25.37</v>
      </c>
      <c r="AY232" s="334" t="s">
        <v>51</v>
      </c>
      <c r="AZ232" s="335">
        <v>0</v>
      </c>
      <c r="BA232" s="335" t="s">
        <v>49</v>
      </c>
      <c r="BB232" s="335" t="s">
        <v>49</v>
      </c>
      <c r="BC232" s="330" t="s">
        <v>1232</v>
      </c>
      <c r="BD232" s="330" t="s">
        <v>966</v>
      </c>
      <c r="BE232" s="218" t="s">
        <v>74</v>
      </c>
      <c r="BF232" s="218" t="s">
        <v>51</v>
      </c>
    </row>
    <row r="233" spans="2:58" ht="60">
      <c r="B233" s="326">
        <v>42124</v>
      </c>
      <c r="C233" s="327" t="s">
        <v>826</v>
      </c>
      <c r="D233" s="327" t="s">
        <v>837</v>
      </c>
      <c r="E233" s="327" t="s">
        <v>878</v>
      </c>
      <c r="F233" s="327">
        <v>8539805</v>
      </c>
      <c r="G233" s="333">
        <v>14875439</v>
      </c>
      <c r="H233" s="327">
        <v>1</v>
      </c>
      <c r="I233" s="327" t="s">
        <v>133</v>
      </c>
      <c r="J233" s="327" t="s">
        <v>842</v>
      </c>
      <c r="K233" s="326">
        <v>41426</v>
      </c>
      <c r="L233" s="326">
        <v>40422</v>
      </c>
      <c r="M233" s="327" t="s">
        <v>839</v>
      </c>
      <c r="N233" s="334">
        <v>374500</v>
      </c>
      <c r="O233" s="334">
        <v>485189.59</v>
      </c>
      <c r="P233" s="334">
        <v>395000</v>
      </c>
      <c r="Q233" s="326">
        <v>42010</v>
      </c>
      <c r="R233" s="334"/>
      <c r="S233" s="327">
        <v>300</v>
      </c>
      <c r="T233" s="326"/>
      <c r="U233" s="326">
        <v>41546</v>
      </c>
      <c r="V233" s="335">
        <v>578</v>
      </c>
      <c r="W233" s="335">
        <v>0</v>
      </c>
      <c r="X233" s="335">
        <v>0</v>
      </c>
      <c r="Y233" s="335">
        <v>0</v>
      </c>
      <c r="Z233" s="335">
        <v>0</v>
      </c>
      <c r="AA233" s="335">
        <v>0</v>
      </c>
      <c r="AB233" s="335">
        <v>0</v>
      </c>
      <c r="AC233" s="335">
        <v>0</v>
      </c>
      <c r="AD233" s="335">
        <v>0</v>
      </c>
      <c r="AE233" s="335">
        <v>0</v>
      </c>
      <c r="AF233" s="335">
        <v>0</v>
      </c>
      <c r="AG233" s="335">
        <v>0</v>
      </c>
      <c r="AH233" s="335">
        <v>0</v>
      </c>
      <c r="AI233" s="335">
        <v>65</v>
      </c>
      <c r="AJ233" s="335">
        <v>14</v>
      </c>
      <c r="AK233" s="335">
        <v>0</v>
      </c>
      <c r="AL233" s="335">
        <v>79</v>
      </c>
      <c r="AM233" s="335">
        <v>499</v>
      </c>
      <c r="AN233" s="335">
        <v>199</v>
      </c>
      <c r="AO233" s="336">
        <v>0.3</v>
      </c>
      <c r="AP233" s="334">
        <v>59.21</v>
      </c>
      <c r="AQ233" s="334">
        <v>84.58</v>
      </c>
      <c r="AR233" s="337">
        <v>-25.374999899999999</v>
      </c>
      <c r="AS233" s="327" t="s">
        <v>51</v>
      </c>
      <c r="AT233" s="327" t="s">
        <v>51</v>
      </c>
      <c r="AU233" s="327">
        <v>578</v>
      </c>
      <c r="AV233" s="327">
        <v>499</v>
      </c>
      <c r="AW233" s="337">
        <v>84.58</v>
      </c>
      <c r="AX233" s="337">
        <v>-25.37</v>
      </c>
      <c r="AY233" s="334" t="s">
        <v>51</v>
      </c>
      <c r="AZ233" s="335">
        <v>0</v>
      </c>
      <c r="BA233" s="335" t="s">
        <v>49</v>
      </c>
      <c r="BB233" s="335" t="s">
        <v>49</v>
      </c>
      <c r="BC233" s="330" t="s">
        <v>1232</v>
      </c>
      <c r="BD233" s="330" t="s">
        <v>966</v>
      </c>
      <c r="BE233" s="218" t="s">
        <v>74</v>
      </c>
      <c r="BF233" s="218" t="s">
        <v>51</v>
      </c>
    </row>
    <row r="234" spans="2:58" ht="60">
      <c r="B234" s="326">
        <v>42124</v>
      </c>
      <c r="C234" s="327" t="s">
        <v>836</v>
      </c>
      <c r="D234" s="327" t="s">
        <v>837</v>
      </c>
      <c r="E234" s="327" t="s">
        <v>859</v>
      </c>
      <c r="F234" s="327">
        <v>8535556</v>
      </c>
      <c r="G234" s="333">
        <v>15618283</v>
      </c>
      <c r="H234" s="327">
        <v>1</v>
      </c>
      <c r="I234" s="327" t="s">
        <v>133</v>
      </c>
      <c r="J234" s="327" t="s">
        <v>842</v>
      </c>
      <c r="K234" s="326">
        <v>41548</v>
      </c>
      <c r="L234" s="326">
        <v>41426</v>
      </c>
      <c r="M234" s="327" t="s">
        <v>839</v>
      </c>
      <c r="N234" s="334">
        <v>600000</v>
      </c>
      <c r="O234" s="334">
        <v>669627.16</v>
      </c>
      <c r="P234" s="334">
        <v>720000</v>
      </c>
      <c r="Q234" s="326">
        <v>41943</v>
      </c>
      <c r="R234" s="334"/>
      <c r="S234" s="327">
        <v>300</v>
      </c>
      <c r="T234" s="326"/>
      <c r="U234" s="326">
        <v>41668</v>
      </c>
      <c r="V234" s="335">
        <v>456</v>
      </c>
      <c r="W234" s="335">
        <v>92</v>
      </c>
      <c r="X234" s="335">
        <v>0</v>
      </c>
      <c r="Y234" s="335">
        <v>0</v>
      </c>
      <c r="Z234" s="335">
        <v>0</v>
      </c>
      <c r="AA234" s="335">
        <v>0</v>
      </c>
      <c r="AB234" s="335">
        <v>0</v>
      </c>
      <c r="AC234" s="335">
        <v>0</v>
      </c>
      <c r="AD234" s="335">
        <v>0</v>
      </c>
      <c r="AE234" s="335">
        <v>0</v>
      </c>
      <c r="AF234" s="335">
        <v>0</v>
      </c>
      <c r="AG234" s="335">
        <v>0</v>
      </c>
      <c r="AH234" s="335">
        <v>0</v>
      </c>
      <c r="AI234" s="335">
        <v>0</v>
      </c>
      <c r="AJ234" s="335">
        <v>28</v>
      </c>
      <c r="AK234" s="335">
        <v>0</v>
      </c>
      <c r="AL234" s="335">
        <v>120</v>
      </c>
      <c r="AM234" s="335">
        <v>336</v>
      </c>
      <c r="AN234" s="335">
        <v>36</v>
      </c>
      <c r="AO234" s="336">
        <v>0.3</v>
      </c>
      <c r="AP234" s="334">
        <v>59.21</v>
      </c>
      <c r="AQ234" s="334">
        <v>84.58</v>
      </c>
      <c r="AR234" s="337">
        <v>-25.374999899999999</v>
      </c>
      <c r="AS234" s="327" t="s">
        <v>51</v>
      </c>
      <c r="AT234" s="327" t="s">
        <v>51</v>
      </c>
      <c r="AU234" s="327">
        <v>456</v>
      </c>
      <c r="AV234" s="327">
        <v>336</v>
      </c>
      <c r="AW234" s="337">
        <v>84.58</v>
      </c>
      <c r="AX234" s="337">
        <v>-25.37</v>
      </c>
      <c r="AY234" s="334" t="s">
        <v>51</v>
      </c>
      <c r="AZ234" s="335">
        <v>0</v>
      </c>
      <c r="BA234" s="335" t="s">
        <v>49</v>
      </c>
      <c r="BB234" s="335" t="s">
        <v>49</v>
      </c>
      <c r="BC234" s="330" t="s">
        <v>1232</v>
      </c>
      <c r="BD234" s="330" t="s">
        <v>966</v>
      </c>
      <c r="BE234" s="218" t="s">
        <v>74</v>
      </c>
      <c r="BF234" s="218" t="s">
        <v>51</v>
      </c>
    </row>
    <row r="235" spans="2:58" ht="60">
      <c r="B235" s="326">
        <v>42124</v>
      </c>
      <c r="C235" s="327" t="s">
        <v>824</v>
      </c>
      <c r="D235" s="327" t="s">
        <v>837</v>
      </c>
      <c r="E235" s="327" t="s">
        <v>928</v>
      </c>
      <c r="F235" s="327">
        <v>8571432</v>
      </c>
      <c r="G235" s="333">
        <v>15250137</v>
      </c>
      <c r="H235" s="327">
        <v>1</v>
      </c>
      <c r="I235" s="327" t="s">
        <v>133</v>
      </c>
      <c r="J235" s="327" t="s">
        <v>842</v>
      </c>
      <c r="K235" s="326">
        <v>41487</v>
      </c>
      <c r="L235" s="326">
        <v>40269</v>
      </c>
      <c r="M235" s="327" t="s">
        <v>839</v>
      </c>
      <c r="N235" s="334">
        <v>1325000</v>
      </c>
      <c r="O235" s="334">
        <v>1325000</v>
      </c>
      <c r="P235" s="334">
        <v>1945000</v>
      </c>
      <c r="Q235" s="326">
        <v>41716</v>
      </c>
      <c r="R235" s="334"/>
      <c r="S235" s="327">
        <v>300</v>
      </c>
      <c r="T235" s="326"/>
      <c r="U235" s="326">
        <v>41607</v>
      </c>
      <c r="V235" s="335">
        <v>517</v>
      </c>
      <c r="W235" s="335">
        <v>0</v>
      </c>
      <c r="X235" s="335">
        <v>0</v>
      </c>
      <c r="Y235" s="335">
        <v>0</v>
      </c>
      <c r="Z235" s="335">
        <v>0</v>
      </c>
      <c r="AA235" s="335">
        <v>0</v>
      </c>
      <c r="AB235" s="335">
        <v>0</v>
      </c>
      <c r="AC235" s="335">
        <v>0</v>
      </c>
      <c r="AD235" s="335">
        <v>0</v>
      </c>
      <c r="AE235" s="335">
        <v>0</v>
      </c>
      <c r="AF235" s="335">
        <v>0</v>
      </c>
      <c r="AG235" s="335">
        <v>0</v>
      </c>
      <c r="AH235" s="335">
        <v>181</v>
      </c>
      <c r="AI235" s="335">
        <v>7</v>
      </c>
      <c r="AJ235" s="335">
        <v>17</v>
      </c>
      <c r="AK235" s="335">
        <v>0</v>
      </c>
      <c r="AL235" s="335">
        <v>205</v>
      </c>
      <c r="AM235" s="335">
        <v>312</v>
      </c>
      <c r="AN235" s="335">
        <v>12</v>
      </c>
      <c r="AO235" s="336">
        <v>0.3</v>
      </c>
      <c r="AP235" s="334">
        <v>59.21</v>
      </c>
      <c r="AQ235" s="334">
        <v>84.58</v>
      </c>
      <c r="AR235" s="337">
        <v>-25.374999899999999</v>
      </c>
      <c r="AS235" s="327" t="s">
        <v>51</v>
      </c>
      <c r="AT235" s="327" t="s">
        <v>51</v>
      </c>
      <c r="AU235" s="327">
        <v>517</v>
      </c>
      <c r="AV235" s="327">
        <v>312</v>
      </c>
      <c r="AW235" s="337">
        <v>84.58</v>
      </c>
      <c r="AX235" s="337">
        <v>-25.37</v>
      </c>
      <c r="AY235" s="334" t="s">
        <v>51</v>
      </c>
      <c r="AZ235" s="335">
        <v>0</v>
      </c>
      <c r="BA235" s="335" t="s">
        <v>49</v>
      </c>
      <c r="BB235" s="335" t="s">
        <v>49</v>
      </c>
      <c r="BC235" s="330" t="s">
        <v>1232</v>
      </c>
      <c r="BD235" s="330" t="s">
        <v>966</v>
      </c>
      <c r="BE235" s="218" t="s">
        <v>74</v>
      </c>
      <c r="BF235" s="218" t="s">
        <v>51</v>
      </c>
    </row>
    <row r="236" spans="2:58" ht="60">
      <c r="B236" s="326">
        <v>42124</v>
      </c>
      <c r="C236" s="327" t="s">
        <v>836</v>
      </c>
      <c r="D236" s="327" t="s">
        <v>837</v>
      </c>
      <c r="E236" s="327" t="s">
        <v>859</v>
      </c>
      <c r="F236" s="327">
        <v>8534981</v>
      </c>
      <c r="G236" s="333">
        <v>15374838</v>
      </c>
      <c r="H236" s="327">
        <v>1</v>
      </c>
      <c r="I236" s="327" t="s">
        <v>133</v>
      </c>
      <c r="J236" s="327" t="s">
        <v>842</v>
      </c>
      <c r="K236" s="326">
        <v>41487</v>
      </c>
      <c r="L236" s="326">
        <v>39845</v>
      </c>
      <c r="M236" s="327" t="s">
        <v>839</v>
      </c>
      <c r="N236" s="334">
        <v>199200</v>
      </c>
      <c r="O236" s="334">
        <v>198985.42</v>
      </c>
      <c r="P236" s="334">
        <v>147000</v>
      </c>
      <c r="Q236" s="326">
        <v>41938</v>
      </c>
      <c r="R236" s="334"/>
      <c r="S236" s="327">
        <v>300</v>
      </c>
      <c r="T236" s="326"/>
      <c r="U236" s="326">
        <v>41607</v>
      </c>
      <c r="V236" s="335">
        <v>517</v>
      </c>
      <c r="W236" s="335">
        <v>0</v>
      </c>
      <c r="X236" s="335">
        <v>0</v>
      </c>
      <c r="Y236" s="335">
        <v>0</v>
      </c>
      <c r="Z236" s="335">
        <v>0</v>
      </c>
      <c r="AA236" s="335">
        <v>15</v>
      </c>
      <c r="AB236" s="335">
        <v>0</v>
      </c>
      <c r="AC236" s="335">
        <v>0</v>
      </c>
      <c r="AD236" s="335">
        <v>0</v>
      </c>
      <c r="AE236" s="335">
        <v>0</v>
      </c>
      <c r="AF236" s="335">
        <v>0</v>
      </c>
      <c r="AG236" s="335">
        <v>0</v>
      </c>
      <c r="AH236" s="335">
        <v>0</v>
      </c>
      <c r="AI236" s="335">
        <v>0</v>
      </c>
      <c r="AJ236" s="335">
        <v>14</v>
      </c>
      <c r="AK236" s="335">
        <v>0</v>
      </c>
      <c r="AL236" s="335">
        <v>29</v>
      </c>
      <c r="AM236" s="335">
        <v>488</v>
      </c>
      <c r="AN236" s="335">
        <v>188</v>
      </c>
      <c r="AO236" s="336">
        <v>0.3</v>
      </c>
      <c r="AP236" s="334">
        <v>59.21</v>
      </c>
      <c r="AQ236" s="334">
        <v>84.58</v>
      </c>
      <c r="AR236" s="337">
        <v>-25.374999899999999</v>
      </c>
      <c r="AS236" s="327" t="s">
        <v>51</v>
      </c>
      <c r="AT236" s="327" t="s">
        <v>51</v>
      </c>
      <c r="AU236" s="327">
        <v>517</v>
      </c>
      <c r="AV236" s="327">
        <v>488</v>
      </c>
      <c r="AW236" s="337">
        <v>84.58</v>
      </c>
      <c r="AX236" s="337">
        <v>-25.37</v>
      </c>
      <c r="AY236" s="334" t="s">
        <v>51</v>
      </c>
      <c r="AZ236" s="335">
        <v>0</v>
      </c>
      <c r="BA236" s="335" t="s">
        <v>49</v>
      </c>
      <c r="BB236" s="335" t="s">
        <v>49</v>
      </c>
      <c r="BC236" s="330" t="s">
        <v>1232</v>
      </c>
      <c r="BD236" s="330" t="s">
        <v>966</v>
      </c>
      <c r="BE236" s="218" t="s">
        <v>74</v>
      </c>
      <c r="BF236" s="218" t="s">
        <v>51</v>
      </c>
    </row>
    <row r="237" spans="2:58" ht="60">
      <c r="B237" s="326">
        <v>42124</v>
      </c>
      <c r="C237" s="327" t="s">
        <v>824</v>
      </c>
      <c r="D237" s="327" t="s">
        <v>837</v>
      </c>
      <c r="E237" s="327" t="s">
        <v>867</v>
      </c>
      <c r="F237" s="327">
        <v>8570395</v>
      </c>
      <c r="G237" s="333">
        <v>15332596</v>
      </c>
      <c r="H237" s="327">
        <v>1</v>
      </c>
      <c r="I237" s="327" t="s">
        <v>133</v>
      </c>
      <c r="J237" s="327" t="s">
        <v>842</v>
      </c>
      <c r="K237" s="326">
        <v>41487</v>
      </c>
      <c r="L237" s="326">
        <v>40026</v>
      </c>
      <c r="M237" s="327" t="s">
        <v>839</v>
      </c>
      <c r="N237" s="334">
        <v>285300</v>
      </c>
      <c r="O237" s="334">
        <v>313736.73</v>
      </c>
      <c r="P237" s="334">
        <v>310000</v>
      </c>
      <c r="Q237" s="326">
        <v>42117</v>
      </c>
      <c r="R237" s="334"/>
      <c r="S237" s="327">
        <v>300</v>
      </c>
      <c r="T237" s="326"/>
      <c r="U237" s="326">
        <v>41607</v>
      </c>
      <c r="V237" s="335">
        <v>517</v>
      </c>
      <c r="W237" s="335">
        <v>0</v>
      </c>
      <c r="X237" s="335">
        <v>0</v>
      </c>
      <c r="Y237" s="335">
        <v>0</v>
      </c>
      <c r="Z237" s="335">
        <v>0</v>
      </c>
      <c r="AA237" s="335">
        <v>0</v>
      </c>
      <c r="AB237" s="335">
        <v>0</v>
      </c>
      <c r="AC237" s="335">
        <v>0</v>
      </c>
      <c r="AD237" s="335">
        <v>0</v>
      </c>
      <c r="AE237" s="335">
        <v>0</v>
      </c>
      <c r="AF237" s="335">
        <v>0</v>
      </c>
      <c r="AG237" s="335">
        <v>0</v>
      </c>
      <c r="AH237" s="335">
        <v>0</v>
      </c>
      <c r="AI237" s="335">
        <v>0</v>
      </c>
      <c r="AJ237" s="335">
        <v>43</v>
      </c>
      <c r="AK237" s="335">
        <v>0</v>
      </c>
      <c r="AL237" s="335">
        <v>43</v>
      </c>
      <c r="AM237" s="335">
        <v>474</v>
      </c>
      <c r="AN237" s="335">
        <v>174</v>
      </c>
      <c r="AO237" s="336">
        <v>0.3</v>
      </c>
      <c r="AP237" s="334">
        <v>59.21</v>
      </c>
      <c r="AQ237" s="334">
        <v>84.58</v>
      </c>
      <c r="AR237" s="337">
        <v>-25.374999899999999</v>
      </c>
      <c r="AS237" s="327" t="s">
        <v>51</v>
      </c>
      <c r="AT237" s="327" t="s">
        <v>51</v>
      </c>
      <c r="AU237" s="327">
        <v>517</v>
      </c>
      <c r="AV237" s="327">
        <v>474</v>
      </c>
      <c r="AW237" s="337">
        <v>84.58</v>
      </c>
      <c r="AX237" s="337">
        <v>-25.37</v>
      </c>
      <c r="AY237" s="334" t="s">
        <v>51</v>
      </c>
      <c r="AZ237" s="335">
        <v>0</v>
      </c>
      <c r="BA237" s="335" t="s">
        <v>49</v>
      </c>
      <c r="BB237" s="335" t="s">
        <v>49</v>
      </c>
      <c r="BC237" s="330" t="s">
        <v>1232</v>
      </c>
      <c r="BD237" s="330" t="s">
        <v>966</v>
      </c>
      <c r="BE237" s="218" t="s">
        <v>74</v>
      </c>
      <c r="BF237" s="218" t="s">
        <v>51</v>
      </c>
    </row>
    <row r="238" spans="2:58" ht="60">
      <c r="B238" s="326">
        <v>42124</v>
      </c>
      <c r="C238" s="327" t="s">
        <v>824</v>
      </c>
      <c r="D238" s="327" t="s">
        <v>837</v>
      </c>
      <c r="E238" s="327" t="s">
        <v>853</v>
      </c>
      <c r="F238" s="327">
        <v>8571363</v>
      </c>
      <c r="G238" s="333">
        <v>15260789</v>
      </c>
      <c r="H238" s="327">
        <v>1</v>
      </c>
      <c r="I238" s="327" t="s">
        <v>133</v>
      </c>
      <c r="J238" s="327" t="s">
        <v>852</v>
      </c>
      <c r="K238" s="326">
        <v>41487</v>
      </c>
      <c r="L238" s="326">
        <v>39417</v>
      </c>
      <c r="M238" s="327" t="s">
        <v>839</v>
      </c>
      <c r="N238" s="334">
        <v>240000</v>
      </c>
      <c r="O238" s="334">
        <v>243324.25</v>
      </c>
      <c r="P238" s="334">
        <v>225000</v>
      </c>
      <c r="Q238" s="326">
        <v>42004</v>
      </c>
      <c r="R238" s="334"/>
      <c r="S238" s="327">
        <v>300</v>
      </c>
      <c r="T238" s="326"/>
      <c r="U238" s="326">
        <v>41607</v>
      </c>
      <c r="V238" s="335">
        <v>517</v>
      </c>
      <c r="W238" s="335">
        <v>0</v>
      </c>
      <c r="X238" s="335">
        <v>0</v>
      </c>
      <c r="Y238" s="335">
        <v>0</v>
      </c>
      <c r="Z238" s="335">
        <v>0</v>
      </c>
      <c r="AA238" s="335">
        <v>0</v>
      </c>
      <c r="AB238" s="335">
        <v>0</v>
      </c>
      <c r="AC238" s="335">
        <v>0</v>
      </c>
      <c r="AD238" s="335">
        <v>0</v>
      </c>
      <c r="AE238" s="335">
        <v>0</v>
      </c>
      <c r="AF238" s="335">
        <v>0</v>
      </c>
      <c r="AG238" s="335">
        <v>0</v>
      </c>
      <c r="AH238" s="335">
        <v>0</v>
      </c>
      <c r="AI238" s="335">
        <v>0</v>
      </c>
      <c r="AJ238" s="335">
        <v>14</v>
      </c>
      <c r="AK238" s="335">
        <v>0</v>
      </c>
      <c r="AL238" s="335">
        <v>14</v>
      </c>
      <c r="AM238" s="335">
        <v>503</v>
      </c>
      <c r="AN238" s="335">
        <v>203</v>
      </c>
      <c r="AO238" s="336">
        <v>0.3</v>
      </c>
      <c r="AP238" s="334">
        <v>59.21</v>
      </c>
      <c r="AQ238" s="334">
        <v>84.58</v>
      </c>
      <c r="AR238" s="337">
        <v>-25.374999899999999</v>
      </c>
      <c r="AS238" s="327" t="s">
        <v>51</v>
      </c>
      <c r="AT238" s="327" t="s">
        <v>51</v>
      </c>
      <c r="AU238" s="327">
        <v>517</v>
      </c>
      <c r="AV238" s="327">
        <v>503</v>
      </c>
      <c r="AW238" s="337">
        <v>84.58</v>
      </c>
      <c r="AX238" s="337">
        <v>-25.37</v>
      </c>
      <c r="AY238" s="334" t="s">
        <v>51</v>
      </c>
      <c r="AZ238" s="335">
        <v>0</v>
      </c>
      <c r="BA238" s="335" t="s">
        <v>49</v>
      </c>
      <c r="BB238" s="335" t="s">
        <v>49</v>
      </c>
      <c r="BC238" s="330" t="s">
        <v>1232</v>
      </c>
      <c r="BD238" s="330" t="s">
        <v>966</v>
      </c>
      <c r="BE238" s="218" t="s">
        <v>74</v>
      </c>
      <c r="BF238" s="218" t="s">
        <v>51</v>
      </c>
    </row>
    <row r="239" spans="2:58" ht="60">
      <c r="B239" s="326">
        <v>42124</v>
      </c>
      <c r="C239" s="327" t="s">
        <v>826</v>
      </c>
      <c r="D239" s="327" t="s">
        <v>837</v>
      </c>
      <c r="E239" s="327" t="s">
        <v>862</v>
      </c>
      <c r="F239" s="327">
        <v>8540228</v>
      </c>
      <c r="G239" s="333">
        <v>15183726</v>
      </c>
      <c r="H239" s="327">
        <v>1</v>
      </c>
      <c r="I239" s="327" t="s">
        <v>133</v>
      </c>
      <c r="J239" s="327" t="s">
        <v>838</v>
      </c>
      <c r="K239" s="326">
        <v>41487</v>
      </c>
      <c r="L239" s="326">
        <v>40391</v>
      </c>
      <c r="M239" s="327" t="s">
        <v>839</v>
      </c>
      <c r="N239" s="334">
        <v>187200</v>
      </c>
      <c r="O239" s="334">
        <v>187153.19</v>
      </c>
      <c r="P239" s="334">
        <v>180000</v>
      </c>
      <c r="Q239" s="326">
        <v>42087</v>
      </c>
      <c r="R239" s="334"/>
      <c r="S239" s="327">
        <v>300</v>
      </c>
      <c r="T239" s="326"/>
      <c r="U239" s="326">
        <v>41607</v>
      </c>
      <c r="V239" s="335">
        <v>517</v>
      </c>
      <c r="W239" s="335">
        <v>0</v>
      </c>
      <c r="X239" s="335">
        <v>0</v>
      </c>
      <c r="Y239" s="335">
        <v>0</v>
      </c>
      <c r="Z239" s="335">
        <v>0</v>
      </c>
      <c r="AA239" s="335">
        <v>0</v>
      </c>
      <c r="AB239" s="335">
        <v>0</v>
      </c>
      <c r="AC239" s="335">
        <v>0</v>
      </c>
      <c r="AD239" s="335">
        <v>0</v>
      </c>
      <c r="AE239" s="335">
        <v>0</v>
      </c>
      <c r="AF239" s="335">
        <v>0</v>
      </c>
      <c r="AG239" s="335">
        <v>0</v>
      </c>
      <c r="AH239" s="335">
        <v>55</v>
      </c>
      <c r="AI239" s="335">
        <v>51</v>
      </c>
      <c r="AJ239" s="335">
        <v>14</v>
      </c>
      <c r="AK239" s="335">
        <v>0</v>
      </c>
      <c r="AL239" s="335">
        <v>120</v>
      </c>
      <c r="AM239" s="335">
        <v>397</v>
      </c>
      <c r="AN239" s="335">
        <v>97</v>
      </c>
      <c r="AO239" s="336">
        <v>0.3</v>
      </c>
      <c r="AP239" s="334">
        <v>59.21</v>
      </c>
      <c r="AQ239" s="334">
        <v>84.58</v>
      </c>
      <c r="AR239" s="337">
        <v>-25.374999899999999</v>
      </c>
      <c r="AS239" s="327" t="s">
        <v>51</v>
      </c>
      <c r="AT239" s="327" t="s">
        <v>51</v>
      </c>
      <c r="AU239" s="327">
        <v>517</v>
      </c>
      <c r="AV239" s="327">
        <v>397</v>
      </c>
      <c r="AW239" s="337">
        <v>84.58</v>
      </c>
      <c r="AX239" s="337">
        <v>-25.37</v>
      </c>
      <c r="AY239" s="334" t="s">
        <v>51</v>
      </c>
      <c r="AZ239" s="335">
        <v>0</v>
      </c>
      <c r="BA239" s="335" t="s">
        <v>49</v>
      </c>
      <c r="BB239" s="335" t="s">
        <v>49</v>
      </c>
      <c r="BC239" s="330" t="s">
        <v>1232</v>
      </c>
      <c r="BD239" s="330" t="s">
        <v>966</v>
      </c>
      <c r="BE239" s="218" t="s">
        <v>74</v>
      </c>
      <c r="BF239" s="218" t="s">
        <v>51</v>
      </c>
    </row>
    <row r="240" spans="2:58" ht="60">
      <c r="B240" s="326">
        <v>42124</v>
      </c>
      <c r="C240" s="327" t="s">
        <v>826</v>
      </c>
      <c r="D240" s="327" t="s">
        <v>837</v>
      </c>
      <c r="E240" s="327" t="s">
        <v>846</v>
      </c>
      <c r="F240" s="327">
        <v>8540460</v>
      </c>
      <c r="G240" s="333">
        <v>15084965</v>
      </c>
      <c r="H240" s="327">
        <v>1</v>
      </c>
      <c r="I240" s="327" t="s">
        <v>132</v>
      </c>
      <c r="J240" s="327" t="s">
        <v>842</v>
      </c>
      <c r="K240" s="326">
        <v>41426</v>
      </c>
      <c r="L240" s="326">
        <v>40210</v>
      </c>
      <c r="M240" s="327" t="s">
        <v>839</v>
      </c>
      <c r="N240" s="334">
        <v>136000</v>
      </c>
      <c r="O240" s="334">
        <v>131146.22</v>
      </c>
      <c r="P240" s="334">
        <v>158000</v>
      </c>
      <c r="Q240" s="326">
        <v>42001</v>
      </c>
      <c r="R240" s="334"/>
      <c r="S240" s="327">
        <v>440</v>
      </c>
      <c r="T240" s="326"/>
      <c r="U240" s="326">
        <v>41546</v>
      </c>
      <c r="V240" s="335">
        <v>578</v>
      </c>
      <c r="W240" s="335">
        <v>0</v>
      </c>
      <c r="X240" s="335">
        <v>0</v>
      </c>
      <c r="Y240" s="335">
        <v>0</v>
      </c>
      <c r="Z240" s="335">
        <v>0</v>
      </c>
      <c r="AA240" s="335">
        <v>0</v>
      </c>
      <c r="AB240" s="335">
        <v>0</v>
      </c>
      <c r="AC240" s="335">
        <v>0</v>
      </c>
      <c r="AD240" s="335">
        <v>0</v>
      </c>
      <c r="AE240" s="335">
        <v>0</v>
      </c>
      <c r="AF240" s="335">
        <v>0</v>
      </c>
      <c r="AG240" s="335">
        <v>0</v>
      </c>
      <c r="AH240" s="335">
        <v>0</v>
      </c>
      <c r="AI240" s="335">
        <v>51</v>
      </c>
      <c r="AJ240" s="335">
        <v>25</v>
      </c>
      <c r="AK240" s="335">
        <v>0</v>
      </c>
      <c r="AL240" s="335">
        <v>76</v>
      </c>
      <c r="AM240" s="335">
        <v>502</v>
      </c>
      <c r="AN240" s="335">
        <v>62</v>
      </c>
      <c r="AO240" s="336">
        <v>0.3</v>
      </c>
      <c r="AP240" s="334">
        <v>59.21</v>
      </c>
      <c r="AQ240" s="334">
        <v>84.58</v>
      </c>
      <c r="AR240" s="337">
        <v>-25.374999899999999</v>
      </c>
      <c r="AS240" s="327" t="s">
        <v>51</v>
      </c>
      <c r="AT240" s="327" t="s">
        <v>51</v>
      </c>
      <c r="AU240" s="327">
        <v>578</v>
      </c>
      <c r="AV240" s="327">
        <v>502</v>
      </c>
      <c r="AW240" s="337">
        <v>84.58</v>
      </c>
      <c r="AX240" s="337">
        <v>-25.37</v>
      </c>
      <c r="AY240" s="334" t="s">
        <v>51</v>
      </c>
      <c r="AZ240" s="335">
        <v>0</v>
      </c>
      <c r="BA240" s="335" t="s">
        <v>49</v>
      </c>
      <c r="BB240" s="335" t="s">
        <v>49</v>
      </c>
      <c r="BC240" s="330" t="s">
        <v>1232</v>
      </c>
      <c r="BD240" s="330" t="s">
        <v>966</v>
      </c>
      <c r="BE240" s="218" t="s">
        <v>74</v>
      </c>
      <c r="BF240" s="218" t="s">
        <v>51</v>
      </c>
    </row>
    <row r="241" spans="2:58" ht="60">
      <c r="B241" s="326">
        <v>42124</v>
      </c>
      <c r="C241" s="327" t="s">
        <v>826</v>
      </c>
      <c r="D241" s="327" t="s">
        <v>837</v>
      </c>
      <c r="E241" s="327" t="s">
        <v>895</v>
      </c>
      <c r="F241" s="327">
        <v>8537434</v>
      </c>
      <c r="G241" s="333">
        <v>15198302</v>
      </c>
      <c r="H241" s="327">
        <v>1</v>
      </c>
      <c r="I241" s="327" t="s">
        <v>133</v>
      </c>
      <c r="J241" s="327" t="s">
        <v>842</v>
      </c>
      <c r="K241" s="326">
        <v>41487</v>
      </c>
      <c r="L241" s="326">
        <v>39965</v>
      </c>
      <c r="M241" s="327" t="s">
        <v>839</v>
      </c>
      <c r="N241" s="334">
        <v>168000</v>
      </c>
      <c r="O241" s="334">
        <v>168000</v>
      </c>
      <c r="P241" s="334">
        <v>105000</v>
      </c>
      <c r="Q241" s="326">
        <v>41604</v>
      </c>
      <c r="R241" s="334"/>
      <c r="S241" s="327">
        <v>300</v>
      </c>
      <c r="T241" s="326"/>
      <c r="U241" s="326">
        <v>41607</v>
      </c>
      <c r="V241" s="335">
        <v>517</v>
      </c>
      <c r="W241" s="335">
        <v>0</v>
      </c>
      <c r="X241" s="335">
        <v>0</v>
      </c>
      <c r="Y241" s="335">
        <v>0</v>
      </c>
      <c r="Z241" s="335">
        <v>27</v>
      </c>
      <c r="AA241" s="335">
        <v>0</v>
      </c>
      <c r="AB241" s="335">
        <v>0</v>
      </c>
      <c r="AC241" s="335">
        <v>0</v>
      </c>
      <c r="AD241" s="335">
        <v>0</v>
      </c>
      <c r="AE241" s="335">
        <v>0</v>
      </c>
      <c r="AF241" s="335">
        <v>0</v>
      </c>
      <c r="AG241" s="335">
        <v>0</v>
      </c>
      <c r="AH241" s="335">
        <v>55</v>
      </c>
      <c r="AI241" s="335">
        <v>0</v>
      </c>
      <c r="AJ241" s="335">
        <v>28</v>
      </c>
      <c r="AK241" s="335">
        <v>0</v>
      </c>
      <c r="AL241" s="335">
        <v>110</v>
      </c>
      <c r="AM241" s="335">
        <v>407</v>
      </c>
      <c r="AN241" s="335">
        <v>107</v>
      </c>
      <c r="AO241" s="336">
        <v>0.3</v>
      </c>
      <c r="AP241" s="334">
        <v>59.21</v>
      </c>
      <c r="AQ241" s="334">
        <v>84.58</v>
      </c>
      <c r="AR241" s="337">
        <v>-25.374999899999999</v>
      </c>
      <c r="AS241" s="327" t="s">
        <v>51</v>
      </c>
      <c r="AT241" s="327" t="s">
        <v>51</v>
      </c>
      <c r="AU241" s="327">
        <v>517</v>
      </c>
      <c r="AV241" s="327">
        <v>407</v>
      </c>
      <c r="AW241" s="337">
        <v>84.58</v>
      </c>
      <c r="AX241" s="337">
        <v>-25.37</v>
      </c>
      <c r="AY241" s="334" t="s">
        <v>51</v>
      </c>
      <c r="AZ241" s="335">
        <v>0</v>
      </c>
      <c r="BA241" s="335" t="s">
        <v>49</v>
      </c>
      <c r="BB241" s="335" t="s">
        <v>49</v>
      </c>
      <c r="BC241" s="330" t="s">
        <v>1232</v>
      </c>
      <c r="BD241" s="330" t="s">
        <v>966</v>
      </c>
      <c r="BE241" s="218" t="s">
        <v>74</v>
      </c>
      <c r="BF241" s="218" t="s">
        <v>51</v>
      </c>
    </row>
    <row r="242" spans="2:58" ht="60">
      <c r="B242" s="326">
        <v>42124</v>
      </c>
      <c r="C242" s="327" t="s">
        <v>825</v>
      </c>
      <c r="D242" s="327" t="s">
        <v>837</v>
      </c>
      <c r="E242" s="327" t="s">
        <v>872</v>
      </c>
      <c r="F242" s="327">
        <v>8577162</v>
      </c>
      <c r="G242" s="333">
        <v>15222144</v>
      </c>
      <c r="H242" s="327">
        <v>1</v>
      </c>
      <c r="I242" s="327" t="s">
        <v>132</v>
      </c>
      <c r="J242" s="327" t="s">
        <v>838</v>
      </c>
      <c r="K242" s="326">
        <v>41487</v>
      </c>
      <c r="L242" s="326">
        <v>39873</v>
      </c>
      <c r="M242" s="327" t="s">
        <v>839</v>
      </c>
      <c r="N242" s="334">
        <v>503700</v>
      </c>
      <c r="O242" s="334">
        <v>491401.22</v>
      </c>
      <c r="P242" s="334">
        <v>679900</v>
      </c>
      <c r="Q242" s="326">
        <v>41951</v>
      </c>
      <c r="R242" s="334"/>
      <c r="S242" s="327">
        <v>440</v>
      </c>
      <c r="T242" s="326"/>
      <c r="U242" s="326">
        <v>41607</v>
      </c>
      <c r="V242" s="335">
        <v>517</v>
      </c>
      <c r="W242" s="335">
        <v>0</v>
      </c>
      <c r="X242" s="335">
        <v>0</v>
      </c>
      <c r="Y242" s="335">
        <v>0</v>
      </c>
      <c r="Z242" s="335">
        <v>0</v>
      </c>
      <c r="AA242" s="335">
        <v>0</v>
      </c>
      <c r="AB242" s="335">
        <v>0</v>
      </c>
      <c r="AC242" s="335">
        <v>0</v>
      </c>
      <c r="AD242" s="335">
        <v>0</v>
      </c>
      <c r="AE242" s="335">
        <v>0</v>
      </c>
      <c r="AF242" s="335">
        <v>0</v>
      </c>
      <c r="AG242" s="335">
        <v>0</v>
      </c>
      <c r="AH242" s="335">
        <v>0</v>
      </c>
      <c r="AI242" s="335">
        <v>0</v>
      </c>
      <c r="AJ242" s="335">
        <v>11</v>
      </c>
      <c r="AK242" s="335">
        <v>0</v>
      </c>
      <c r="AL242" s="335">
        <v>11</v>
      </c>
      <c r="AM242" s="335">
        <v>506</v>
      </c>
      <c r="AN242" s="335">
        <v>66</v>
      </c>
      <c r="AO242" s="336">
        <v>0.3</v>
      </c>
      <c r="AP242" s="334">
        <v>59.21</v>
      </c>
      <c r="AQ242" s="334">
        <v>84.58</v>
      </c>
      <c r="AR242" s="337">
        <v>-25.374999899999999</v>
      </c>
      <c r="AS242" s="327" t="s">
        <v>51</v>
      </c>
      <c r="AT242" s="327" t="s">
        <v>51</v>
      </c>
      <c r="AU242" s="327">
        <v>517</v>
      </c>
      <c r="AV242" s="327">
        <v>506</v>
      </c>
      <c r="AW242" s="337">
        <v>84.58</v>
      </c>
      <c r="AX242" s="337">
        <v>-25.37</v>
      </c>
      <c r="AY242" s="334" t="s">
        <v>51</v>
      </c>
      <c r="AZ242" s="335">
        <v>0</v>
      </c>
      <c r="BA242" s="335" t="s">
        <v>49</v>
      </c>
      <c r="BB242" s="335" t="s">
        <v>49</v>
      </c>
      <c r="BC242" s="330" t="s">
        <v>1232</v>
      </c>
      <c r="BD242" s="330" t="s">
        <v>966</v>
      </c>
      <c r="BE242" s="218" t="s">
        <v>74</v>
      </c>
      <c r="BF242" s="218" t="s">
        <v>51</v>
      </c>
    </row>
    <row r="243" spans="2:58" ht="60">
      <c r="B243" s="326">
        <v>42124</v>
      </c>
      <c r="C243" s="327" t="s">
        <v>826</v>
      </c>
      <c r="D243" s="327" t="s">
        <v>837</v>
      </c>
      <c r="E243" s="327" t="s">
        <v>885</v>
      </c>
      <c r="F243" s="327">
        <v>8536141</v>
      </c>
      <c r="G243" s="333">
        <v>15022965</v>
      </c>
      <c r="H243" s="327">
        <v>1</v>
      </c>
      <c r="I243" s="327" t="s">
        <v>133</v>
      </c>
      <c r="J243" s="327" t="s">
        <v>842</v>
      </c>
      <c r="K243" s="326">
        <v>41426</v>
      </c>
      <c r="L243" s="326">
        <v>39995</v>
      </c>
      <c r="M243" s="327" t="s">
        <v>839</v>
      </c>
      <c r="N243" s="334">
        <v>250000</v>
      </c>
      <c r="O243" s="334">
        <v>246375.51</v>
      </c>
      <c r="P243" s="334">
        <v>510000</v>
      </c>
      <c r="Q243" s="326">
        <v>42118</v>
      </c>
      <c r="R243" s="334"/>
      <c r="S243" s="327">
        <v>300</v>
      </c>
      <c r="T243" s="326"/>
      <c r="U243" s="326">
        <v>41546</v>
      </c>
      <c r="V243" s="335">
        <v>578</v>
      </c>
      <c r="W243" s="335">
        <v>0</v>
      </c>
      <c r="X243" s="335">
        <v>0</v>
      </c>
      <c r="Y243" s="335">
        <v>0</v>
      </c>
      <c r="Z243" s="335">
        <v>0</v>
      </c>
      <c r="AA243" s="335">
        <v>0</v>
      </c>
      <c r="AB243" s="335">
        <v>0</v>
      </c>
      <c r="AC243" s="335">
        <v>0</v>
      </c>
      <c r="AD243" s="335">
        <v>0</v>
      </c>
      <c r="AE243" s="335">
        <v>0</v>
      </c>
      <c r="AF243" s="335">
        <v>0</v>
      </c>
      <c r="AG243" s="335">
        <v>0</v>
      </c>
      <c r="AH243" s="335">
        <v>90</v>
      </c>
      <c r="AI243" s="335">
        <v>0</v>
      </c>
      <c r="AJ243" s="335">
        <v>39</v>
      </c>
      <c r="AK243" s="335">
        <v>0</v>
      </c>
      <c r="AL243" s="335">
        <v>129</v>
      </c>
      <c r="AM243" s="335">
        <v>449</v>
      </c>
      <c r="AN243" s="335">
        <v>149</v>
      </c>
      <c r="AO243" s="336">
        <v>0.3</v>
      </c>
      <c r="AP243" s="334">
        <v>59.21</v>
      </c>
      <c r="AQ243" s="334">
        <v>84.58</v>
      </c>
      <c r="AR243" s="337">
        <v>-25.374999899999999</v>
      </c>
      <c r="AS243" s="327" t="s">
        <v>51</v>
      </c>
      <c r="AT243" s="327" t="s">
        <v>51</v>
      </c>
      <c r="AU243" s="327">
        <v>578</v>
      </c>
      <c r="AV243" s="327">
        <v>449</v>
      </c>
      <c r="AW243" s="337">
        <v>84.58</v>
      </c>
      <c r="AX243" s="337">
        <v>-25.37</v>
      </c>
      <c r="AY243" s="334" t="s">
        <v>51</v>
      </c>
      <c r="AZ243" s="335">
        <v>0</v>
      </c>
      <c r="BA243" s="335" t="s">
        <v>49</v>
      </c>
      <c r="BB243" s="335" t="s">
        <v>49</v>
      </c>
      <c r="BC243" s="330" t="s">
        <v>1232</v>
      </c>
      <c r="BD243" s="330" t="s">
        <v>966</v>
      </c>
      <c r="BE243" s="218" t="s">
        <v>74</v>
      </c>
      <c r="BF243" s="218" t="s">
        <v>51</v>
      </c>
    </row>
    <row r="244" spans="2:58" ht="60">
      <c r="B244" s="326">
        <v>42124</v>
      </c>
      <c r="C244" s="327" t="s">
        <v>825</v>
      </c>
      <c r="D244" s="327" t="s">
        <v>837</v>
      </c>
      <c r="E244" s="327" t="s">
        <v>864</v>
      </c>
      <c r="F244" s="327">
        <v>8578805</v>
      </c>
      <c r="G244" s="333">
        <v>15205966</v>
      </c>
      <c r="H244" s="327">
        <v>1</v>
      </c>
      <c r="I244" s="327" t="s">
        <v>132</v>
      </c>
      <c r="J244" s="327" t="s">
        <v>842</v>
      </c>
      <c r="K244" s="326">
        <v>41487</v>
      </c>
      <c r="L244" s="326">
        <v>40360</v>
      </c>
      <c r="M244" s="327" t="s">
        <v>839</v>
      </c>
      <c r="N244" s="334">
        <v>372000</v>
      </c>
      <c r="O244" s="334">
        <v>371379.53</v>
      </c>
      <c r="P244" s="334">
        <v>367500</v>
      </c>
      <c r="Q244" s="326">
        <v>41948</v>
      </c>
      <c r="R244" s="334"/>
      <c r="S244" s="327">
        <v>440</v>
      </c>
      <c r="T244" s="326"/>
      <c r="U244" s="326">
        <v>41607</v>
      </c>
      <c r="V244" s="335">
        <v>517</v>
      </c>
      <c r="W244" s="335">
        <v>0</v>
      </c>
      <c r="X244" s="335">
        <v>0</v>
      </c>
      <c r="Y244" s="335">
        <v>0</v>
      </c>
      <c r="Z244" s="335">
        <v>0</v>
      </c>
      <c r="AA244" s="335">
        <v>0</v>
      </c>
      <c r="AB244" s="335">
        <v>0</v>
      </c>
      <c r="AC244" s="335">
        <v>0</v>
      </c>
      <c r="AD244" s="335">
        <v>0</v>
      </c>
      <c r="AE244" s="335">
        <v>0</v>
      </c>
      <c r="AF244" s="335">
        <v>0</v>
      </c>
      <c r="AG244" s="335">
        <v>0</v>
      </c>
      <c r="AH244" s="335">
        <v>0</v>
      </c>
      <c r="AI244" s="335">
        <v>0</v>
      </c>
      <c r="AJ244" s="335">
        <v>11</v>
      </c>
      <c r="AK244" s="335">
        <v>0</v>
      </c>
      <c r="AL244" s="335">
        <v>11</v>
      </c>
      <c r="AM244" s="335">
        <v>506</v>
      </c>
      <c r="AN244" s="335">
        <v>66</v>
      </c>
      <c r="AO244" s="336">
        <v>0.3</v>
      </c>
      <c r="AP244" s="334">
        <v>59.21</v>
      </c>
      <c r="AQ244" s="334">
        <v>84.58</v>
      </c>
      <c r="AR244" s="337">
        <v>-25.374999899999999</v>
      </c>
      <c r="AS244" s="327" t="s">
        <v>51</v>
      </c>
      <c r="AT244" s="327" t="s">
        <v>51</v>
      </c>
      <c r="AU244" s="327">
        <v>517</v>
      </c>
      <c r="AV244" s="327">
        <v>506</v>
      </c>
      <c r="AW244" s="337">
        <v>84.58</v>
      </c>
      <c r="AX244" s="337">
        <v>-25.37</v>
      </c>
      <c r="AY244" s="334" t="s">
        <v>51</v>
      </c>
      <c r="AZ244" s="335">
        <v>0</v>
      </c>
      <c r="BA244" s="335" t="s">
        <v>49</v>
      </c>
      <c r="BB244" s="335" t="s">
        <v>49</v>
      </c>
      <c r="BC244" s="330" t="s">
        <v>1232</v>
      </c>
      <c r="BD244" s="330" t="s">
        <v>966</v>
      </c>
      <c r="BE244" s="218" t="s">
        <v>74</v>
      </c>
      <c r="BF244" s="218" t="s">
        <v>51</v>
      </c>
    </row>
    <row r="245" spans="2:58" ht="60">
      <c r="B245" s="326">
        <v>42124</v>
      </c>
      <c r="C245" s="327" t="s">
        <v>825</v>
      </c>
      <c r="D245" s="327" t="s">
        <v>837</v>
      </c>
      <c r="E245" s="327" t="s">
        <v>873</v>
      </c>
      <c r="F245" s="327">
        <v>8578198</v>
      </c>
      <c r="G245" s="333">
        <v>15331911</v>
      </c>
      <c r="H245" s="327">
        <v>1</v>
      </c>
      <c r="I245" s="327" t="s">
        <v>132</v>
      </c>
      <c r="J245" s="327" t="s">
        <v>842</v>
      </c>
      <c r="K245" s="326">
        <v>41487</v>
      </c>
      <c r="L245" s="326">
        <v>40179</v>
      </c>
      <c r="M245" s="327" t="s">
        <v>839</v>
      </c>
      <c r="N245" s="334">
        <v>366000</v>
      </c>
      <c r="O245" s="334">
        <v>378934.78</v>
      </c>
      <c r="P245" s="334">
        <v>219500</v>
      </c>
      <c r="Q245" s="326">
        <v>41943</v>
      </c>
      <c r="R245" s="334"/>
      <c r="S245" s="327">
        <v>440</v>
      </c>
      <c r="T245" s="326"/>
      <c r="U245" s="326">
        <v>41607</v>
      </c>
      <c r="V245" s="335">
        <v>517</v>
      </c>
      <c r="W245" s="335">
        <v>0</v>
      </c>
      <c r="X245" s="335">
        <v>0</v>
      </c>
      <c r="Y245" s="335">
        <v>0</v>
      </c>
      <c r="Z245" s="335">
        <v>0</v>
      </c>
      <c r="AA245" s="335">
        <v>0</v>
      </c>
      <c r="AB245" s="335">
        <v>0</v>
      </c>
      <c r="AC245" s="335">
        <v>0</v>
      </c>
      <c r="AD245" s="335">
        <v>0</v>
      </c>
      <c r="AE245" s="335">
        <v>0</v>
      </c>
      <c r="AF245" s="335">
        <v>0</v>
      </c>
      <c r="AG245" s="335">
        <v>0</v>
      </c>
      <c r="AH245" s="335">
        <v>28</v>
      </c>
      <c r="AI245" s="335">
        <v>0</v>
      </c>
      <c r="AJ245" s="335">
        <v>40</v>
      </c>
      <c r="AK245" s="335">
        <v>0</v>
      </c>
      <c r="AL245" s="335">
        <v>68</v>
      </c>
      <c r="AM245" s="335">
        <v>449</v>
      </c>
      <c r="AN245" s="335">
        <v>9</v>
      </c>
      <c r="AO245" s="336">
        <v>0.3</v>
      </c>
      <c r="AP245" s="334">
        <v>59.21</v>
      </c>
      <c r="AQ245" s="334">
        <v>84.58</v>
      </c>
      <c r="AR245" s="337">
        <v>-25.374999899999999</v>
      </c>
      <c r="AS245" s="327" t="s">
        <v>51</v>
      </c>
      <c r="AT245" s="327" t="s">
        <v>51</v>
      </c>
      <c r="AU245" s="327">
        <v>517</v>
      </c>
      <c r="AV245" s="327">
        <v>449</v>
      </c>
      <c r="AW245" s="337">
        <v>84.58</v>
      </c>
      <c r="AX245" s="337">
        <v>-25.37</v>
      </c>
      <c r="AY245" s="334" t="s">
        <v>51</v>
      </c>
      <c r="AZ245" s="335">
        <v>0</v>
      </c>
      <c r="BA245" s="335" t="s">
        <v>49</v>
      </c>
      <c r="BB245" s="335" t="s">
        <v>49</v>
      </c>
      <c r="BC245" s="330" t="s">
        <v>1232</v>
      </c>
      <c r="BD245" s="330" t="s">
        <v>966</v>
      </c>
      <c r="BE245" s="218" t="s">
        <v>74</v>
      </c>
      <c r="BF245" s="218" t="s">
        <v>51</v>
      </c>
    </row>
    <row r="246" spans="2:58" ht="60">
      <c r="B246" s="326">
        <v>42124</v>
      </c>
      <c r="C246" s="327" t="s">
        <v>826</v>
      </c>
      <c r="D246" s="327" t="s">
        <v>837</v>
      </c>
      <c r="E246" s="327" t="s">
        <v>886</v>
      </c>
      <c r="F246" s="327">
        <v>8550599</v>
      </c>
      <c r="G246" s="333">
        <v>15017759</v>
      </c>
      <c r="H246" s="327">
        <v>1</v>
      </c>
      <c r="I246" s="327" t="s">
        <v>133</v>
      </c>
      <c r="J246" s="327" t="s">
        <v>842</v>
      </c>
      <c r="K246" s="326">
        <v>41426</v>
      </c>
      <c r="L246" s="326">
        <v>40210</v>
      </c>
      <c r="M246" s="327" t="s">
        <v>839</v>
      </c>
      <c r="N246" s="334">
        <v>630000</v>
      </c>
      <c r="O246" s="334">
        <v>614602.11</v>
      </c>
      <c r="P246" s="334">
        <v>1070000</v>
      </c>
      <c r="Q246" s="326">
        <v>42113</v>
      </c>
      <c r="R246" s="334"/>
      <c r="S246" s="327">
        <v>300</v>
      </c>
      <c r="T246" s="326"/>
      <c r="U246" s="326">
        <v>41546</v>
      </c>
      <c r="V246" s="335">
        <v>578</v>
      </c>
      <c r="W246" s="335">
        <v>0</v>
      </c>
      <c r="X246" s="335">
        <v>0</v>
      </c>
      <c r="Y246" s="335">
        <v>0</v>
      </c>
      <c r="Z246" s="335">
        <v>0</v>
      </c>
      <c r="AA246" s="335">
        <v>0</v>
      </c>
      <c r="AB246" s="335">
        <v>0</v>
      </c>
      <c r="AC246" s="335">
        <v>0</v>
      </c>
      <c r="AD246" s="335">
        <v>0</v>
      </c>
      <c r="AE246" s="335">
        <v>0</v>
      </c>
      <c r="AF246" s="335">
        <v>0</v>
      </c>
      <c r="AG246" s="335">
        <v>0</v>
      </c>
      <c r="AH246" s="335">
        <v>0</v>
      </c>
      <c r="AI246" s="335">
        <v>134</v>
      </c>
      <c r="AJ246" s="335">
        <v>14</v>
      </c>
      <c r="AK246" s="335">
        <v>0</v>
      </c>
      <c r="AL246" s="335">
        <v>148</v>
      </c>
      <c r="AM246" s="335">
        <v>430</v>
      </c>
      <c r="AN246" s="335">
        <v>130</v>
      </c>
      <c r="AO246" s="336">
        <v>0.3</v>
      </c>
      <c r="AP246" s="334">
        <v>59.21</v>
      </c>
      <c r="AQ246" s="334">
        <v>84.58</v>
      </c>
      <c r="AR246" s="337">
        <v>-25.374999899999999</v>
      </c>
      <c r="AS246" s="327" t="s">
        <v>51</v>
      </c>
      <c r="AT246" s="327" t="s">
        <v>51</v>
      </c>
      <c r="AU246" s="327">
        <v>578</v>
      </c>
      <c r="AV246" s="327">
        <v>430</v>
      </c>
      <c r="AW246" s="337">
        <v>84.58</v>
      </c>
      <c r="AX246" s="337">
        <v>-25.37</v>
      </c>
      <c r="AY246" s="334" t="s">
        <v>51</v>
      </c>
      <c r="AZ246" s="335">
        <v>0</v>
      </c>
      <c r="BA246" s="335" t="s">
        <v>49</v>
      </c>
      <c r="BB246" s="335" t="s">
        <v>49</v>
      </c>
      <c r="BC246" s="330" t="s">
        <v>1232</v>
      </c>
      <c r="BD246" s="330" t="s">
        <v>966</v>
      </c>
      <c r="BE246" s="218" t="s">
        <v>74</v>
      </c>
      <c r="BF246" s="218" t="s">
        <v>51</v>
      </c>
    </row>
    <row r="247" spans="2:58" ht="60">
      <c r="B247" s="326">
        <v>42124</v>
      </c>
      <c r="C247" s="327" t="s">
        <v>826</v>
      </c>
      <c r="D247" s="327" t="s">
        <v>837</v>
      </c>
      <c r="E247" s="327" t="s">
        <v>892</v>
      </c>
      <c r="F247" s="327">
        <v>8537415</v>
      </c>
      <c r="G247" s="333">
        <v>14987176</v>
      </c>
      <c r="H247" s="327">
        <v>1</v>
      </c>
      <c r="I247" s="327" t="s">
        <v>132</v>
      </c>
      <c r="J247" s="327" t="s">
        <v>842</v>
      </c>
      <c r="K247" s="326">
        <v>41426</v>
      </c>
      <c r="L247" s="326">
        <v>40756</v>
      </c>
      <c r="M247" s="327" t="s">
        <v>839</v>
      </c>
      <c r="N247" s="334">
        <v>128350</v>
      </c>
      <c r="O247" s="334">
        <v>122142.89</v>
      </c>
      <c r="P247" s="334">
        <v>140000</v>
      </c>
      <c r="Q247" s="326">
        <v>42079</v>
      </c>
      <c r="R247" s="334"/>
      <c r="S247" s="327">
        <v>440</v>
      </c>
      <c r="T247" s="326"/>
      <c r="U247" s="326">
        <v>41546</v>
      </c>
      <c r="V247" s="335">
        <v>578</v>
      </c>
      <c r="W247" s="335">
        <v>0</v>
      </c>
      <c r="X247" s="335">
        <v>0</v>
      </c>
      <c r="Y247" s="335">
        <v>0</v>
      </c>
      <c r="Z247" s="335">
        <v>0</v>
      </c>
      <c r="AA247" s="335">
        <v>0</v>
      </c>
      <c r="AB247" s="335">
        <v>0</v>
      </c>
      <c r="AC247" s="335">
        <v>0</v>
      </c>
      <c r="AD247" s="335">
        <v>0</v>
      </c>
      <c r="AE247" s="335">
        <v>0</v>
      </c>
      <c r="AF247" s="335">
        <v>0</v>
      </c>
      <c r="AG247" s="335">
        <v>0</v>
      </c>
      <c r="AH247" s="335">
        <v>77</v>
      </c>
      <c r="AI247" s="335">
        <v>0</v>
      </c>
      <c r="AJ247" s="335">
        <v>0</v>
      </c>
      <c r="AK247" s="335">
        <v>0</v>
      </c>
      <c r="AL247" s="335">
        <v>77</v>
      </c>
      <c r="AM247" s="335">
        <v>501</v>
      </c>
      <c r="AN247" s="335">
        <v>61</v>
      </c>
      <c r="AO247" s="336">
        <v>0.3</v>
      </c>
      <c r="AP247" s="334">
        <v>59.21</v>
      </c>
      <c r="AQ247" s="334">
        <v>84.58</v>
      </c>
      <c r="AR247" s="337">
        <v>-25.374999899999999</v>
      </c>
      <c r="AS247" s="327" t="s">
        <v>51</v>
      </c>
      <c r="AT247" s="327" t="s">
        <v>51</v>
      </c>
      <c r="AU247" s="327">
        <v>578</v>
      </c>
      <c r="AV247" s="327">
        <v>501</v>
      </c>
      <c r="AW247" s="337">
        <v>84.58</v>
      </c>
      <c r="AX247" s="337">
        <v>-25.37</v>
      </c>
      <c r="AY247" s="334" t="s">
        <v>51</v>
      </c>
      <c r="AZ247" s="335">
        <v>0</v>
      </c>
      <c r="BA247" s="335" t="s">
        <v>49</v>
      </c>
      <c r="BB247" s="335" t="s">
        <v>49</v>
      </c>
      <c r="BC247" s="330" t="s">
        <v>1232</v>
      </c>
      <c r="BD247" s="330" t="s">
        <v>966</v>
      </c>
      <c r="BE247" s="218" t="s">
        <v>74</v>
      </c>
      <c r="BF247" s="218" t="s">
        <v>51</v>
      </c>
    </row>
    <row r="248" spans="2:58" ht="60">
      <c r="B248" s="326">
        <v>42124</v>
      </c>
      <c r="C248" s="327" t="s">
        <v>826</v>
      </c>
      <c r="D248" s="327" t="s">
        <v>837</v>
      </c>
      <c r="E248" s="327" t="s">
        <v>874</v>
      </c>
      <c r="F248" s="327">
        <v>8549729</v>
      </c>
      <c r="G248" s="333">
        <v>15351521</v>
      </c>
      <c r="H248" s="327">
        <v>1</v>
      </c>
      <c r="I248" s="327" t="s">
        <v>133</v>
      </c>
      <c r="J248" s="327" t="s">
        <v>842</v>
      </c>
      <c r="K248" s="326">
        <v>41487</v>
      </c>
      <c r="L248" s="326">
        <v>39845</v>
      </c>
      <c r="M248" s="327" t="s">
        <v>839</v>
      </c>
      <c r="N248" s="334">
        <v>608000</v>
      </c>
      <c r="O248" s="334">
        <v>596951.57999999996</v>
      </c>
      <c r="P248" s="334">
        <v>830000</v>
      </c>
      <c r="Q248" s="326">
        <v>41951</v>
      </c>
      <c r="R248" s="334"/>
      <c r="S248" s="327">
        <v>300</v>
      </c>
      <c r="T248" s="326"/>
      <c r="U248" s="326">
        <v>41607</v>
      </c>
      <c r="V248" s="335">
        <v>517</v>
      </c>
      <c r="W248" s="335">
        <v>0</v>
      </c>
      <c r="X248" s="335">
        <v>0</v>
      </c>
      <c r="Y248" s="335">
        <v>0</v>
      </c>
      <c r="Z248" s="335">
        <v>0</v>
      </c>
      <c r="AA248" s="335">
        <v>0</v>
      </c>
      <c r="AB248" s="335">
        <v>0</v>
      </c>
      <c r="AC248" s="335">
        <v>0</v>
      </c>
      <c r="AD248" s="335">
        <v>0</v>
      </c>
      <c r="AE248" s="335">
        <v>0</v>
      </c>
      <c r="AF248" s="335">
        <v>0</v>
      </c>
      <c r="AG248" s="335">
        <v>0</v>
      </c>
      <c r="AH248" s="335">
        <v>0</v>
      </c>
      <c r="AI248" s="335">
        <v>0</v>
      </c>
      <c r="AJ248" s="335">
        <v>14</v>
      </c>
      <c r="AK248" s="335">
        <v>0</v>
      </c>
      <c r="AL248" s="335">
        <v>14</v>
      </c>
      <c r="AM248" s="335">
        <v>503</v>
      </c>
      <c r="AN248" s="335">
        <v>203</v>
      </c>
      <c r="AO248" s="336">
        <v>0.3</v>
      </c>
      <c r="AP248" s="334">
        <v>59.21</v>
      </c>
      <c r="AQ248" s="334">
        <v>84.58</v>
      </c>
      <c r="AR248" s="337">
        <v>-25.374999899999999</v>
      </c>
      <c r="AS248" s="327" t="s">
        <v>51</v>
      </c>
      <c r="AT248" s="327" t="s">
        <v>51</v>
      </c>
      <c r="AU248" s="327">
        <v>517</v>
      </c>
      <c r="AV248" s="327">
        <v>503</v>
      </c>
      <c r="AW248" s="337">
        <v>84.58</v>
      </c>
      <c r="AX248" s="337">
        <v>-25.37</v>
      </c>
      <c r="AY248" s="334" t="s">
        <v>51</v>
      </c>
      <c r="AZ248" s="335">
        <v>0</v>
      </c>
      <c r="BA248" s="335" t="s">
        <v>49</v>
      </c>
      <c r="BB248" s="335" t="s">
        <v>49</v>
      </c>
      <c r="BC248" s="330" t="s">
        <v>1232</v>
      </c>
      <c r="BD248" s="330" t="s">
        <v>966</v>
      </c>
      <c r="BE248" s="218" t="s">
        <v>74</v>
      </c>
      <c r="BF248" s="218" t="s">
        <v>51</v>
      </c>
    </row>
    <row r="249" spans="2:58" ht="60">
      <c r="B249" s="326">
        <v>42124</v>
      </c>
      <c r="C249" s="327" t="s">
        <v>825</v>
      </c>
      <c r="D249" s="327" t="s">
        <v>837</v>
      </c>
      <c r="E249" s="327" t="s">
        <v>854</v>
      </c>
      <c r="F249" s="327">
        <v>8575016</v>
      </c>
      <c r="G249" s="333">
        <v>15342132</v>
      </c>
      <c r="H249" s="327">
        <v>1</v>
      </c>
      <c r="I249" s="327" t="s">
        <v>132</v>
      </c>
      <c r="J249" s="327" t="s">
        <v>852</v>
      </c>
      <c r="K249" s="326">
        <v>41487</v>
      </c>
      <c r="L249" s="326">
        <v>39995</v>
      </c>
      <c r="M249" s="327" t="s">
        <v>839</v>
      </c>
      <c r="N249" s="334">
        <v>337500</v>
      </c>
      <c r="O249" s="334">
        <v>366429.68</v>
      </c>
      <c r="P249" s="334">
        <v>345000</v>
      </c>
      <c r="Q249" s="326">
        <v>41955</v>
      </c>
      <c r="R249" s="334"/>
      <c r="S249" s="327">
        <v>440</v>
      </c>
      <c r="T249" s="326"/>
      <c r="U249" s="326">
        <v>41607</v>
      </c>
      <c r="V249" s="335">
        <v>517</v>
      </c>
      <c r="W249" s="335">
        <v>0</v>
      </c>
      <c r="X249" s="335">
        <v>0</v>
      </c>
      <c r="Y249" s="335">
        <v>0</v>
      </c>
      <c r="Z249" s="335">
        <v>0</v>
      </c>
      <c r="AA249" s="335">
        <v>0</v>
      </c>
      <c r="AB249" s="335">
        <v>0</v>
      </c>
      <c r="AC249" s="335">
        <v>0</v>
      </c>
      <c r="AD249" s="335">
        <v>0</v>
      </c>
      <c r="AE249" s="335">
        <v>0</v>
      </c>
      <c r="AF249" s="335">
        <v>0</v>
      </c>
      <c r="AG249" s="335">
        <v>0</v>
      </c>
      <c r="AH249" s="335">
        <v>0</v>
      </c>
      <c r="AI249" s="335">
        <v>0</v>
      </c>
      <c r="AJ249" s="335">
        <v>11</v>
      </c>
      <c r="AK249" s="335">
        <v>0</v>
      </c>
      <c r="AL249" s="335">
        <v>11</v>
      </c>
      <c r="AM249" s="335">
        <v>506</v>
      </c>
      <c r="AN249" s="335">
        <v>66</v>
      </c>
      <c r="AO249" s="336">
        <v>0.3</v>
      </c>
      <c r="AP249" s="334">
        <v>59.21</v>
      </c>
      <c r="AQ249" s="334">
        <v>84.58</v>
      </c>
      <c r="AR249" s="337">
        <v>-25.374999899999999</v>
      </c>
      <c r="AS249" s="327" t="s">
        <v>51</v>
      </c>
      <c r="AT249" s="327" t="s">
        <v>51</v>
      </c>
      <c r="AU249" s="327">
        <v>517</v>
      </c>
      <c r="AV249" s="327">
        <v>506</v>
      </c>
      <c r="AW249" s="337">
        <v>84.58</v>
      </c>
      <c r="AX249" s="337">
        <v>-25.37</v>
      </c>
      <c r="AY249" s="334" t="s">
        <v>51</v>
      </c>
      <c r="AZ249" s="335">
        <v>0</v>
      </c>
      <c r="BA249" s="335" t="s">
        <v>49</v>
      </c>
      <c r="BB249" s="335" t="s">
        <v>49</v>
      </c>
      <c r="BC249" s="330" t="s">
        <v>1232</v>
      </c>
      <c r="BD249" s="330" t="s">
        <v>966</v>
      </c>
      <c r="BE249" s="218" t="s">
        <v>74</v>
      </c>
      <c r="BF249" s="218" t="s">
        <v>51</v>
      </c>
    </row>
    <row r="250" spans="2:58" ht="60">
      <c r="B250" s="326">
        <v>42124</v>
      </c>
      <c r="C250" s="327" t="s">
        <v>826</v>
      </c>
      <c r="D250" s="327" t="s">
        <v>837</v>
      </c>
      <c r="E250" s="327" t="s">
        <v>849</v>
      </c>
      <c r="F250" s="327">
        <v>8555342</v>
      </c>
      <c r="G250" s="333">
        <v>14852180</v>
      </c>
      <c r="H250" s="327">
        <v>1</v>
      </c>
      <c r="I250" s="327" t="s">
        <v>132</v>
      </c>
      <c r="J250" s="327" t="s">
        <v>842</v>
      </c>
      <c r="K250" s="326">
        <v>41426</v>
      </c>
      <c r="L250" s="326">
        <v>40483</v>
      </c>
      <c r="M250" s="327" t="s">
        <v>839</v>
      </c>
      <c r="N250" s="334">
        <v>373600</v>
      </c>
      <c r="O250" s="334">
        <v>395746.92</v>
      </c>
      <c r="P250" s="334">
        <v>430000</v>
      </c>
      <c r="Q250" s="326">
        <v>42117</v>
      </c>
      <c r="R250" s="334"/>
      <c r="S250" s="327">
        <v>440</v>
      </c>
      <c r="T250" s="326"/>
      <c r="U250" s="326">
        <v>41546</v>
      </c>
      <c r="V250" s="335">
        <v>578</v>
      </c>
      <c r="W250" s="335">
        <v>0</v>
      </c>
      <c r="X250" s="335">
        <v>0</v>
      </c>
      <c r="Y250" s="335">
        <v>0</v>
      </c>
      <c r="Z250" s="335">
        <v>0</v>
      </c>
      <c r="AA250" s="335">
        <v>0</v>
      </c>
      <c r="AB250" s="335">
        <v>0</v>
      </c>
      <c r="AC250" s="335">
        <v>0</v>
      </c>
      <c r="AD250" s="335">
        <v>0</v>
      </c>
      <c r="AE250" s="335">
        <v>0</v>
      </c>
      <c r="AF250" s="335">
        <v>0</v>
      </c>
      <c r="AG250" s="335">
        <v>0</v>
      </c>
      <c r="AH250" s="335">
        <v>113</v>
      </c>
      <c r="AI250" s="335">
        <v>0</v>
      </c>
      <c r="AJ250" s="335">
        <v>11</v>
      </c>
      <c r="AK250" s="335">
        <v>0</v>
      </c>
      <c r="AL250" s="335">
        <v>124</v>
      </c>
      <c r="AM250" s="335">
        <v>454</v>
      </c>
      <c r="AN250" s="335">
        <v>14</v>
      </c>
      <c r="AO250" s="336">
        <v>0.3</v>
      </c>
      <c r="AP250" s="334">
        <v>59.21</v>
      </c>
      <c r="AQ250" s="334">
        <v>84.58</v>
      </c>
      <c r="AR250" s="337">
        <v>-25.374999899999999</v>
      </c>
      <c r="AS250" s="327" t="s">
        <v>51</v>
      </c>
      <c r="AT250" s="327" t="s">
        <v>51</v>
      </c>
      <c r="AU250" s="327">
        <v>578</v>
      </c>
      <c r="AV250" s="327">
        <v>454</v>
      </c>
      <c r="AW250" s="337">
        <v>84.58</v>
      </c>
      <c r="AX250" s="337">
        <v>-25.37</v>
      </c>
      <c r="AY250" s="334" t="s">
        <v>51</v>
      </c>
      <c r="AZ250" s="335">
        <v>0</v>
      </c>
      <c r="BA250" s="335" t="s">
        <v>49</v>
      </c>
      <c r="BB250" s="335" t="s">
        <v>49</v>
      </c>
      <c r="BC250" s="330" t="s">
        <v>1232</v>
      </c>
      <c r="BD250" s="330" t="s">
        <v>966</v>
      </c>
      <c r="BE250" s="218" t="s">
        <v>74</v>
      </c>
      <c r="BF250" s="218" t="s">
        <v>51</v>
      </c>
    </row>
    <row r="251" spans="2:58" ht="60">
      <c r="B251" s="326">
        <v>42124</v>
      </c>
      <c r="C251" s="327" t="s">
        <v>823</v>
      </c>
      <c r="D251" s="327" t="s">
        <v>837</v>
      </c>
      <c r="E251" s="327" t="s">
        <v>875</v>
      </c>
      <c r="F251" s="327">
        <v>8526565</v>
      </c>
      <c r="G251" s="333">
        <v>15207970</v>
      </c>
      <c r="H251" s="327">
        <v>1</v>
      </c>
      <c r="I251" s="327" t="s">
        <v>133</v>
      </c>
      <c r="J251" s="327" t="s">
        <v>850</v>
      </c>
      <c r="K251" s="326">
        <v>41487</v>
      </c>
      <c r="L251" s="326">
        <v>40603</v>
      </c>
      <c r="M251" s="327" t="s">
        <v>839</v>
      </c>
      <c r="N251" s="334">
        <v>195000</v>
      </c>
      <c r="O251" s="334">
        <v>194782.21</v>
      </c>
      <c r="P251" s="334">
        <v>160000</v>
      </c>
      <c r="Q251" s="326">
        <v>42086</v>
      </c>
      <c r="R251" s="334"/>
      <c r="S251" s="327">
        <v>300</v>
      </c>
      <c r="T251" s="326"/>
      <c r="U251" s="326">
        <v>41607</v>
      </c>
      <c r="V251" s="335">
        <v>517</v>
      </c>
      <c r="W251" s="335">
        <v>0</v>
      </c>
      <c r="X251" s="335">
        <v>0</v>
      </c>
      <c r="Y251" s="335">
        <v>0</v>
      </c>
      <c r="Z251" s="335">
        <v>0</v>
      </c>
      <c r="AA251" s="335">
        <v>0</v>
      </c>
      <c r="AB251" s="335">
        <v>0</v>
      </c>
      <c r="AC251" s="335">
        <v>0</v>
      </c>
      <c r="AD251" s="335">
        <v>0</v>
      </c>
      <c r="AE251" s="335">
        <v>0</v>
      </c>
      <c r="AF251" s="335">
        <v>0</v>
      </c>
      <c r="AG251" s="335">
        <v>0</v>
      </c>
      <c r="AH251" s="335">
        <v>97</v>
      </c>
      <c r="AI251" s="335">
        <v>35</v>
      </c>
      <c r="AJ251" s="335">
        <v>14</v>
      </c>
      <c r="AK251" s="335">
        <v>0</v>
      </c>
      <c r="AL251" s="335">
        <v>146</v>
      </c>
      <c r="AM251" s="335">
        <v>371</v>
      </c>
      <c r="AN251" s="335">
        <v>71</v>
      </c>
      <c r="AO251" s="336">
        <v>0.3</v>
      </c>
      <c r="AP251" s="334">
        <v>59.21</v>
      </c>
      <c r="AQ251" s="334">
        <v>84.58</v>
      </c>
      <c r="AR251" s="337">
        <v>-25.374999899999999</v>
      </c>
      <c r="AS251" s="327" t="s">
        <v>51</v>
      </c>
      <c r="AT251" s="327" t="s">
        <v>51</v>
      </c>
      <c r="AU251" s="327">
        <v>517</v>
      </c>
      <c r="AV251" s="327">
        <v>371</v>
      </c>
      <c r="AW251" s="337">
        <v>84.58</v>
      </c>
      <c r="AX251" s="337">
        <v>-25.37</v>
      </c>
      <c r="AY251" s="334" t="s">
        <v>51</v>
      </c>
      <c r="AZ251" s="335">
        <v>0</v>
      </c>
      <c r="BA251" s="335" t="s">
        <v>49</v>
      </c>
      <c r="BB251" s="335" t="s">
        <v>49</v>
      </c>
      <c r="BC251" s="330" t="s">
        <v>1232</v>
      </c>
      <c r="BD251" s="330" t="s">
        <v>966</v>
      </c>
      <c r="BE251" s="218" t="s">
        <v>74</v>
      </c>
      <c r="BF251" s="218" t="s">
        <v>51</v>
      </c>
    </row>
    <row r="252" spans="2:58" ht="60">
      <c r="B252" s="326">
        <v>42124</v>
      </c>
      <c r="C252" s="327" t="s">
        <v>824</v>
      </c>
      <c r="D252" s="327" t="s">
        <v>837</v>
      </c>
      <c r="E252" s="327" t="s">
        <v>867</v>
      </c>
      <c r="F252" s="327">
        <v>8568849</v>
      </c>
      <c r="G252" s="333">
        <v>15331960</v>
      </c>
      <c r="H252" s="327">
        <v>1</v>
      </c>
      <c r="I252" s="327" t="s">
        <v>132</v>
      </c>
      <c r="J252" s="327" t="s">
        <v>852</v>
      </c>
      <c r="K252" s="326">
        <v>41487</v>
      </c>
      <c r="L252" s="326">
        <v>40148</v>
      </c>
      <c r="M252" s="327" t="s">
        <v>839</v>
      </c>
      <c r="N252" s="334">
        <v>498750</v>
      </c>
      <c r="O252" s="334">
        <v>529185.24</v>
      </c>
      <c r="P252" s="334">
        <v>590000</v>
      </c>
      <c r="Q252" s="326">
        <v>42027</v>
      </c>
      <c r="R252" s="334"/>
      <c r="S252" s="327">
        <v>440</v>
      </c>
      <c r="T252" s="326"/>
      <c r="U252" s="326">
        <v>41607</v>
      </c>
      <c r="V252" s="335">
        <v>517</v>
      </c>
      <c r="W252" s="335">
        <v>0</v>
      </c>
      <c r="X252" s="335">
        <v>0</v>
      </c>
      <c r="Y252" s="335">
        <v>0</v>
      </c>
      <c r="Z252" s="335">
        <v>0</v>
      </c>
      <c r="AA252" s="335">
        <v>0</v>
      </c>
      <c r="AB252" s="335">
        <v>0</v>
      </c>
      <c r="AC252" s="335">
        <v>0</v>
      </c>
      <c r="AD252" s="335">
        <v>0</v>
      </c>
      <c r="AE252" s="335">
        <v>0</v>
      </c>
      <c r="AF252" s="335">
        <v>0</v>
      </c>
      <c r="AG252" s="335">
        <v>0</v>
      </c>
      <c r="AH252" s="335">
        <v>0</v>
      </c>
      <c r="AI252" s="335">
        <v>0</v>
      </c>
      <c r="AJ252" s="335">
        <v>11</v>
      </c>
      <c r="AK252" s="335">
        <v>0</v>
      </c>
      <c r="AL252" s="335">
        <v>11</v>
      </c>
      <c r="AM252" s="335">
        <v>506</v>
      </c>
      <c r="AN252" s="335">
        <v>66</v>
      </c>
      <c r="AO252" s="336">
        <v>0.3</v>
      </c>
      <c r="AP252" s="334">
        <v>59.21</v>
      </c>
      <c r="AQ252" s="334">
        <v>84.58</v>
      </c>
      <c r="AR252" s="337">
        <v>-25.374999899999999</v>
      </c>
      <c r="AS252" s="327" t="s">
        <v>51</v>
      </c>
      <c r="AT252" s="327" t="s">
        <v>51</v>
      </c>
      <c r="AU252" s="327">
        <v>517</v>
      </c>
      <c r="AV252" s="327">
        <v>506</v>
      </c>
      <c r="AW252" s="337">
        <v>84.58</v>
      </c>
      <c r="AX252" s="337">
        <v>-25.37</v>
      </c>
      <c r="AY252" s="334" t="s">
        <v>51</v>
      </c>
      <c r="AZ252" s="335">
        <v>0</v>
      </c>
      <c r="BA252" s="335" t="s">
        <v>49</v>
      </c>
      <c r="BB252" s="335" t="s">
        <v>49</v>
      </c>
      <c r="BC252" s="330" t="s">
        <v>1232</v>
      </c>
      <c r="BD252" s="330" t="s">
        <v>966</v>
      </c>
      <c r="BE252" s="218" t="s">
        <v>74</v>
      </c>
      <c r="BF252" s="218" t="s">
        <v>51</v>
      </c>
    </row>
    <row r="253" spans="2:58" ht="60">
      <c r="B253" s="326">
        <v>42124</v>
      </c>
      <c r="C253" s="327" t="s">
        <v>825</v>
      </c>
      <c r="D253" s="327" t="s">
        <v>837</v>
      </c>
      <c r="E253" s="327" t="s">
        <v>864</v>
      </c>
      <c r="F253" s="327">
        <v>8577543</v>
      </c>
      <c r="G253" s="333">
        <v>15204225</v>
      </c>
      <c r="H253" s="327">
        <v>1</v>
      </c>
      <c r="I253" s="327" t="s">
        <v>133</v>
      </c>
      <c r="J253" s="327" t="s">
        <v>842</v>
      </c>
      <c r="K253" s="326">
        <v>41487</v>
      </c>
      <c r="L253" s="326">
        <v>40118</v>
      </c>
      <c r="M253" s="327" t="s">
        <v>839</v>
      </c>
      <c r="N253" s="334">
        <v>212000</v>
      </c>
      <c r="O253" s="334">
        <v>212000</v>
      </c>
      <c r="P253" s="334">
        <v>175000</v>
      </c>
      <c r="Q253" s="326">
        <v>42010</v>
      </c>
      <c r="R253" s="334"/>
      <c r="S253" s="327">
        <v>300</v>
      </c>
      <c r="T253" s="326"/>
      <c r="U253" s="326">
        <v>41607</v>
      </c>
      <c r="V253" s="335">
        <v>517</v>
      </c>
      <c r="W253" s="335">
        <v>0</v>
      </c>
      <c r="X253" s="335">
        <v>0</v>
      </c>
      <c r="Y253" s="335">
        <v>0</v>
      </c>
      <c r="Z253" s="335">
        <v>0</v>
      </c>
      <c r="AA253" s="335">
        <v>0</v>
      </c>
      <c r="AB253" s="335">
        <v>0</v>
      </c>
      <c r="AC253" s="335">
        <v>0</v>
      </c>
      <c r="AD253" s="335">
        <v>0</v>
      </c>
      <c r="AE253" s="335">
        <v>0</v>
      </c>
      <c r="AF253" s="335">
        <v>0</v>
      </c>
      <c r="AG253" s="335">
        <v>0</v>
      </c>
      <c r="AH253" s="335">
        <v>28</v>
      </c>
      <c r="AI253" s="335">
        <v>0</v>
      </c>
      <c r="AJ253" s="335">
        <v>14</v>
      </c>
      <c r="AK253" s="335">
        <v>0</v>
      </c>
      <c r="AL253" s="335">
        <v>42</v>
      </c>
      <c r="AM253" s="335">
        <v>475</v>
      </c>
      <c r="AN253" s="335">
        <v>175</v>
      </c>
      <c r="AO253" s="336">
        <v>0.3</v>
      </c>
      <c r="AP253" s="334">
        <v>59.21</v>
      </c>
      <c r="AQ253" s="334">
        <v>84.58</v>
      </c>
      <c r="AR253" s="337">
        <v>-25.374999899999999</v>
      </c>
      <c r="AS253" s="327" t="s">
        <v>51</v>
      </c>
      <c r="AT253" s="327" t="s">
        <v>51</v>
      </c>
      <c r="AU253" s="327">
        <v>517</v>
      </c>
      <c r="AV253" s="327">
        <v>475</v>
      </c>
      <c r="AW253" s="337">
        <v>84.58</v>
      </c>
      <c r="AX253" s="337">
        <v>-25.37</v>
      </c>
      <c r="AY253" s="334" t="s">
        <v>51</v>
      </c>
      <c r="AZ253" s="335">
        <v>0</v>
      </c>
      <c r="BA253" s="335" t="s">
        <v>49</v>
      </c>
      <c r="BB253" s="335" t="s">
        <v>49</v>
      </c>
      <c r="BC253" s="330" t="s">
        <v>1232</v>
      </c>
      <c r="BD253" s="330" t="s">
        <v>966</v>
      </c>
      <c r="BE253" s="218" t="s">
        <v>74</v>
      </c>
      <c r="BF253" s="218" t="s">
        <v>51</v>
      </c>
    </row>
    <row r="254" spans="2:58" ht="60">
      <c r="B254" s="326">
        <v>42124</v>
      </c>
      <c r="C254" s="327" t="s">
        <v>826</v>
      </c>
      <c r="D254" s="327" t="s">
        <v>837</v>
      </c>
      <c r="E254" s="327" t="s">
        <v>922</v>
      </c>
      <c r="F254" s="327">
        <v>8549423</v>
      </c>
      <c r="G254" s="333">
        <v>14859599</v>
      </c>
      <c r="H254" s="327">
        <v>1</v>
      </c>
      <c r="I254" s="327" t="s">
        <v>132</v>
      </c>
      <c r="J254" s="327" t="s">
        <v>838</v>
      </c>
      <c r="K254" s="326">
        <v>41426</v>
      </c>
      <c r="L254" s="326">
        <v>40787</v>
      </c>
      <c r="M254" s="327" t="s">
        <v>839</v>
      </c>
      <c r="N254" s="334">
        <v>171165</v>
      </c>
      <c r="O254" s="334">
        <v>182860.05</v>
      </c>
      <c r="P254" s="334">
        <v>120000</v>
      </c>
      <c r="Q254" s="326">
        <v>41956</v>
      </c>
      <c r="R254" s="334"/>
      <c r="S254" s="327">
        <v>440</v>
      </c>
      <c r="T254" s="326"/>
      <c r="U254" s="326">
        <v>41546</v>
      </c>
      <c r="V254" s="335">
        <v>578</v>
      </c>
      <c r="W254" s="335">
        <v>0</v>
      </c>
      <c r="X254" s="335">
        <v>0</v>
      </c>
      <c r="Y254" s="335">
        <v>0</v>
      </c>
      <c r="Z254" s="335">
        <v>0</v>
      </c>
      <c r="AA254" s="335">
        <v>0</v>
      </c>
      <c r="AB254" s="335">
        <v>0</v>
      </c>
      <c r="AC254" s="335">
        <v>0</v>
      </c>
      <c r="AD254" s="335">
        <v>0</v>
      </c>
      <c r="AE254" s="335">
        <v>0</v>
      </c>
      <c r="AF254" s="335">
        <v>0</v>
      </c>
      <c r="AG254" s="335">
        <v>0</v>
      </c>
      <c r="AH254" s="335">
        <v>18</v>
      </c>
      <c r="AI254" s="335">
        <v>0</v>
      </c>
      <c r="AJ254" s="335">
        <v>0</v>
      </c>
      <c r="AK254" s="335">
        <v>0</v>
      </c>
      <c r="AL254" s="335">
        <v>18</v>
      </c>
      <c r="AM254" s="335">
        <v>560</v>
      </c>
      <c r="AN254" s="335">
        <v>120</v>
      </c>
      <c r="AO254" s="336">
        <v>0.3</v>
      </c>
      <c r="AP254" s="334">
        <v>59.21</v>
      </c>
      <c r="AQ254" s="334">
        <v>84.58</v>
      </c>
      <c r="AR254" s="337">
        <v>-25.374999899999999</v>
      </c>
      <c r="AS254" s="327" t="s">
        <v>51</v>
      </c>
      <c r="AT254" s="327" t="s">
        <v>51</v>
      </c>
      <c r="AU254" s="327">
        <v>578</v>
      </c>
      <c r="AV254" s="327">
        <v>560</v>
      </c>
      <c r="AW254" s="337">
        <v>84.58</v>
      </c>
      <c r="AX254" s="337">
        <v>-25.37</v>
      </c>
      <c r="AY254" s="334" t="s">
        <v>51</v>
      </c>
      <c r="AZ254" s="335">
        <v>0</v>
      </c>
      <c r="BA254" s="335" t="s">
        <v>49</v>
      </c>
      <c r="BB254" s="335" t="s">
        <v>49</v>
      </c>
      <c r="BC254" s="330" t="s">
        <v>1232</v>
      </c>
      <c r="BD254" s="330" t="s">
        <v>966</v>
      </c>
      <c r="BE254" s="218" t="s">
        <v>74</v>
      </c>
      <c r="BF254" s="218" t="s">
        <v>51</v>
      </c>
    </row>
    <row r="255" spans="2:58" ht="60">
      <c r="B255" s="326">
        <v>42124</v>
      </c>
      <c r="C255" s="327" t="s">
        <v>825</v>
      </c>
      <c r="D255" s="327" t="s">
        <v>837</v>
      </c>
      <c r="E255" s="327" t="s">
        <v>873</v>
      </c>
      <c r="F255" s="327">
        <v>8574819</v>
      </c>
      <c r="G255" s="333">
        <v>15330822</v>
      </c>
      <c r="H255" s="327">
        <v>1</v>
      </c>
      <c r="I255" s="327" t="s">
        <v>132</v>
      </c>
      <c r="J255" s="327" t="s">
        <v>842</v>
      </c>
      <c r="K255" s="326">
        <v>41487</v>
      </c>
      <c r="L255" s="326">
        <v>39904</v>
      </c>
      <c r="M255" s="327" t="s">
        <v>839</v>
      </c>
      <c r="N255" s="334">
        <v>425600</v>
      </c>
      <c r="O255" s="334">
        <v>446082.58</v>
      </c>
      <c r="P255" s="334">
        <v>360000</v>
      </c>
      <c r="Q255" s="326">
        <v>42072</v>
      </c>
      <c r="R255" s="334"/>
      <c r="S255" s="327">
        <v>440</v>
      </c>
      <c r="T255" s="326"/>
      <c r="U255" s="326">
        <v>41607</v>
      </c>
      <c r="V255" s="335">
        <v>517</v>
      </c>
      <c r="W255" s="335">
        <v>0</v>
      </c>
      <c r="X255" s="335">
        <v>0</v>
      </c>
      <c r="Y255" s="335">
        <v>0</v>
      </c>
      <c r="Z255" s="335">
        <v>0</v>
      </c>
      <c r="AA255" s="335">
        <v>0</v>
      </c>
      <c r="AB255" s="335">
        <v>0</v>
      </c>
      <c r="AC255" s="335">
        <v>0</v>
      </c>
      <c r="AD255" s="335">
        <v>0</v>
      </c>
      <c r="AE255" s="335">
        <v>0</v>
      </c>
      <c r="AF255" s="335">
        <v>0</v>
      </c>
      <c r="AG255" s="335">
        <v>0</v>
      </c>
      <c r="AH255" s="335">
        <v>0</v>
      </c>
      <c r="AI255" s="335">
        <v>0</v>
      </c>
      <c r="AJ255" s="335">
        <v>11</v>
      </c>
      <c r="AK255" s="335">
        <v>0</v>
      </c>
      <c r="AL255" s="335">
        <v>11</v>
      </c>
      <c r="AM255" s="335">
        <v>506</v>
      </c>
      <c r="AN255" s="335">
        <v>66</v>
      </c>
      <c r="AO255" s="336">
        <v>0.3</v>
      </c>
      <c r="AP255" s="334">
        <v>59.21</v>
      </c>
      <c r="AQ255" s="334">
        <v>84.58</v>
      </c>
      <c r="AR255" s="337">
        <v>-25.374999899999999</v>
      </c>
      <c r="AS255" s="327" t="s">
        <v>51</v>
      </c>
      <c r="AT255" s="327" t="s">
        <v>51</v>
      </c>
      <c r="AU255" s="327">
        <v>517</v>
      </c>
      <c r="AV255" s="327">
        <v>506</v>
      </c>
      <c r="AW255" s="337">
        <v>84.58</v>
      </c>
      <c r="AX255" s="337">
        <v>-25.37</v>
      </c>
      <c r="AY255" s="334" t="s">
        <v>51</v>
      </c>
      <c r="AZ255" s="335">
        <v>0</v>
      </c>
      <c r="BA255" s="335" t="s">
        <v>49</v>
      </c>
      <c r="BB255" s="335" t="s">
        <v>49</v>
      </c>
      <c r="BC255" s="330" t="s">
        <v>1232</v>
      </c>
      <c r="BD255" s="330" t="s">
        <v>966</v>
      </c>
      <c r="BE255" s="218" t="s">
        <v>74</v>
      </c>
      <c r="BF255" s="218" t="s">
        <v>51</v>
      </c>
    </row>
    <row r="256" spans="2:58" ht="60">
      <c r="B256" s="326">
        <v>42124</v>
      </c>
      <c r="C256" s="327" t="s">
        <v>826</v>
      </c>
      <c r="D256" s="327" t="s">
        <v>837</v>
      </c>
      <c r="E256" s="327" t="s">
        <v>895</v>
      </c>
      <c r="F256" s="327">
        <v>8560952</v>
      </c>
      <c r="G256" s="333">
        <v>15195951</v>
      </c>
      <c r="H256" s="327">
        <v>1</v>
      </c>
      <c r="I256" s="327" t="s">
        <v>133</v>
      </c>
      <c r="J256" s="327" t="s">
        <v>842</v>
      </c>
      <c r="K256" s="326">
        <v>41487</v>
      </c>
      <c r="L256" s="326">
        <v>41306</v>
      </c>
      <c r="M256" s="327" t="s">
        <v>839</v>
      </c>
      <c r="N256" s="334">
        <v>361600</v>
      </c>
      <c r="O256" s="334">
        <v>361600</v>
      </c>
      <c r="P256" s="334">
        <v>600000</v>
      </c>
      <c r="Q256" s="326">
        <v>42003</v>
      </c>
      <c r="R256" s="334"/>
      <c r="S256" s="327">
        <v>300</v>
      </c>
      <c r="T256" s="326"/>
      <c r="U256" s="326">
        <v>41607</v>
      </c>
      <c r="V256" s="335">
        <v>517</v>
      </c>
      <c r="W256" s="335">
        <v>0</v>
      </c>
      <c r="X256" s="335">
        <v>0</v>
      </c>
      <c r="Y256" s="335">
        <v>0</v>
      </c>
      <c r="Z256" s="335">
        <v>0</v>
      </c>
      <c r="AA256" s="335">
        <v>0</v>
      </c>
      <c r="AB256" s="335">
        <v>0</v>
      </c>
      <c r="AC256" s="335">
        <v>0</v>
      </c>
      <c r="AD256" s="335">
        <v>0</v>
      </c>
      <c r="AE256" s="335">
        <v>0</v>
      </c>
      <c r="AF256" s="335">
        <v>0</v>
      </c>
      <c r="AG256" s="335">
        <v>0</v>
      </c>
      <c r="AH256" s="335">
        <v>0</v>
      </c>
      <c r="AI256" s="335">
        <v>0</v>
      </c>
      <c r="AJ256" s="335">
        <v>14</v>
      </c>
      <c r="AK256" s="335">
        <v>0</v>
      </c>
      <c r="AL256" s="335">
        <v>14</v>
      </c>
      <c r="AM256" s="335">
        <v>503</v>
      </c>
      <c r="AN256" s="335">
        <v>203</v>
      </c>
      <c r="AO256" s="336">
        <v>0.3</v>
      </c>
      <c r="AP256" s="334">
        <v>59.21</v>
      </c>
      <c r="AQ256" s="334">
        <v>84.58</v>
      </c>
      <c r="AR256" s="337">
        <v>-25.374999899999999</v>
      </c>
      <c r="AS256" s="327" t="s">
        <v>51</v>
      </c>
      <c r="AT256" s="327" t="s">
        <v>51</v>
      </c>
      <c r="AU256" s="327">
        <v>517</v>
      </c>
      <c r="AV256" s="327">
        <v>503</v>
      </c>
      <c r="AW256" s="337">
        <v>84.58</v>
      </c>
      <c r="AX256" s="337">
        <v>-25.37</v>
      </c>
      <c r="AY256" s="334" t="s">
        <v>51</v>
      </c>
      <c r="AZ256" s="335">
        <v>0</v>
      </c>
      <c r="BA256" s="335" t="s">
        <v>49</v>
      </c>
      <c r="BB256" s="335" t="s">
        <v>49</v>
      </c>
      <c r="BC256" s="330" t="s">
        <v>1232</v>
      </c>
      <c r="BD256" s="330" t="s">
        <v>966</v>
      </c>
      <c r="BE256" s="218" t="s">
        <v>74</v>
      </c>
      <c r="BF256" s="218" t="s">
        <v>51</v>
      </c>
    </row>
    <row r="257" spans="2:58" ht="60">
      <c r="B257" s="326">
        <v>42124</v>
      </c>
      <c r="C257" s="327" t="s">
        <v>826</v>
      </c>
      <c r="D257" s="327" t="s">
        <v>837</v>
      </c>
      <c r="E257" s="327" t="s">
        <v>886</v>
      </c>
      <c r="F257" s="327">
        <v>8540949</v>
      </c>
      <c r="G257" s="333">
        <v>15017858</v>
      </c>
      <c r="H257" s="327">
        <v>1</v>
      </c>
      <c r="I257" s="327" t="s">
        <v>133</v>
      </c>
      <c r="J257" s="327" t="s">
        <v>838</v>
      </c>
      <c r="K257" s="326">
        <v>41426</v>
      </c>
      <c r="L257" s="326">
        <v>39814</v>
      </c>
      <c r="M257" s="327" t="s">
        <v>839</v>
      </c>
      <c r="N257" s="334">
        <v>344250</v>
      </c>
      <c r="O257" s="334">
        <v>340685.93</v>
      </c>
      <c r="P257" s="334">
        <v>285000</v>
      </c>
      <c r="Q257" s="326">
        <v>42069</v>
      </c>
      <c r="R257" s="334"/>
      <c r="S257" s="327">
        <v>300</v>
      </c>
      <c r="T257" s="326"/>
      <c r="U257" s="326">
        <v>41546</v>
      </c>
      <c r="V257" s="335">
        <v>578</v>
      </c>
      <c r="W257" s="335">
        <v>0</v>
      </c>
      <c r="X257" s="335">
        <v>0</v>
      </c>
      <c r="Y257" s="335">
        <v>0</v>
      </c>
      <c r="Z257" s="335">
        <v>0</v>
      </c>
      <c r="AA257" s="335">
        <v>0</v>
      </c>
      <c r="AB257" s="335">
        <v>0</v>
      </c>
      <c r="AC257" s="335">
        <v>0</v>
      </c>
      <c r="AD257" s="335">
        <v>0</v>
      </c>
      <c r="AE257" s="335">
        <v>0</v>
      </c>
      <c r="AF257" s="335">
        <v>0</v>
      </c>
      <c r="AG257" s="335">
        <v>0</v>
      </c>
      <c r="AH257" s="335">
        <v>0</v>
      </c>
      <c r="AI257" s="335">
        <v>0</v>
      </c>
      <c r="AJ257" s="335">
        <v>14</v>
      </c>
      <c r="AK257" s="335">
        <v>0</v>
      </c>
      <c r="AL257" s="335">
        <v>14</v>
      </c>
      <c r="AM257" s="335">
        <v>564</v>
      </c>
      <c r="AN257" s="335">
        <v>264</v>
      </c>
      <c r="AO257" s="336">
        <v>0.3</v>
      </c>
      <c r="AP257" s="334">
        <v>59.21</v>
      </c>
      <c r="AQ257" s="334">
        <v>84.58</v>
      </c>
      <c r="AR257" s="337">
        <v>-25.374999899999999</v>
      </c>
      <c r="AS257" s="327" t="s">
        <v>51</v>
      </c>
      <c r="AT257" s="327" t="s">
        <v>51</v>
      </c>
      <c r="AU257" s="327">
        <v>578</v>
      </c>
      <c r="AV257" s="327">
        <v>564</v>
      </c>
      <c r="AW257" s="337">
        <v>84.58</v>
      </c>
      <c r="AX257" s="337">
        <v>-25.37</v>
      </c>
      <c r="AY257" s="334" t="s">
        <v>51</v>
      </c>
      <c r="AZ257" s="335">
        <v>0</v>
      </c>
      <c r="BA257" s="335" t="s">
        <v>49</v>
      </c>
      <c r="BB257" s="335" t="s">
        <v>49</v>
      </c>
      <c r="BC257" s="330" t="s">
        <v>1232</v>
      </c>
      <c r="BD257" s="330" t="s">
        <v>966</v>
      </c>
      <c r="BE257" s="218" t="s">
        <v>74</v>
      </c>
      <c r="BF257" s="218" t="s">
        <v>51</v>
      </c>
    </row>
    <row r="258" spans="2:58" ht="60">
      <c r="B258" s="326">
        <v>42124</v>
      </c>
      <c r="C258" s="327" t="s">
        <v>826</v>
      </c>
      <c r="D258" s="327" t="s">
        <v>837</v>
      </c>
      <c r="E258" s="327" t="s">
        <v>843</v>
      </c>
      <c r="F258" s="327">
        <v>8564285</v>
      </c>
      <c r="G258" s="333">
        <v>15086192</v>
      </c>
      <c r="H258" s="327">
        <v>1</v>
      </c>
      <c r="I258" s="327" t="s">
        <v>132</v>
      </c>
      <c r="J258" s="327" t="s">
        <v>842</v>
      </c>
      <c r="K258" s="326">
        <v>41426</v>
      </c>
      <c r="L258" s="326">
        <v>40026</v>
      </c>
      <c r="M258" s="327" t="s">
        <v>839</v>
      </c>
      <c r="N258" s="334">
        <v>368000</v>
      </c>
      <c r="O258" s="334">
        <v>356402.7</v>
      </c>
      <c r="P258" s="334">
        <v>325000</v>
      </c>
      <c r="Q258" s="326">
        <v>41937</v>
      </c>
      <c r="R258" s="334"/>
      <c r="S258" s="327">
        <v>440</v>
      </c>
      <c r="T258" s="326"/>
      <c r="U258" s="326">
        <v>41546</v>
      </c>
      <c r="V258" s="335">
        <v>578</v>
      </c>
      <c r="W258" s="335">
        <v>0</v>
      </c>
      <c r="X258" s="335">
        <v>0</v>
      </c>
      <c r="Y258" s="335">
        <v>0</v>
      </c>
      <c r="Z258" s="335">
        <v>0</v>
      </c>
      <c r="AA258" s="335">
        <v>0</v>
      </c>
      <c r="AB258" s="335">
        <v>0</v>
      </c>
      <c r="AC258" s="335">
        <v>0</v>
      </c>
      <c r="AD258" s="335">
        <v>0</v>
      </c>
      <c r="AE258" s="335">
        <v>0</v>
      </c>
      <c r="AF258" s="335">
        <v>0</v>
      </c>
      <c r="AG258" s="335">
        <v>0</v>
      </c>
      <c r="AH258" s="335">
        <v>13</v>
      </c>
      <c r="AI258" s="335">
        <v>0</v>
      </c>
      <c r="AJ258" s="335">
        <v>1</v>
      </c>
      <c r="AK258" s="335">
        <v>0</v>
      </c>
      <c r="AL258" s="335">
        <v>14</v>
      </c>
      <c r="AM258" s="335">
        <v>564</v>
      </c>
      <c r="AN258" s="335">
        <v>124</v>
      </c>
      <c r="AO258" s="336">
        <v>0.3</v>
      </c>
      <c r="AP258" s="334">
        <v>59.21</v>
      </c>
      <c r="AQ258" s="334">
        <v>84.58</v>
      </c>
      <c r="AR258" s="337">
        <v>-25.374999899999999</v>
      </c>
      <c r="AS258" s="327" t="s">
        <v>51</v>
      </c>
      <c r="AT258" s="327" t="s">
        <v>51</v>
      </c>
      <c r="AU258" s="327">
        <v>578</v>
      </c>
      <c r="AV258" s="327">
        <v>564</v>
      </c>
      <c r="AW258" s="337">
        <v>84.58</v>
      </c>
      <c r="AX258" s="337">
        <v>-25.37</v>
      </c>
      <c r="AY258" s="334" t="s">
        <v>51</v>
      </c>
      <c r="AZ258" s="335">
        <v>0</v>
      </c>
      <c r="BA258" s="335" t="s">
        <v>49</v>
      </c>
      <c r="BB258" s="335" t="s">
        <v>49</v>
      </c>
      <c r="BC258" s="330" t="s">
        <v>1232</v>
      </c>
      <c r="BD258" s="330" t="s">
        <v>966</v>
      </c>
      <c r="BE258" s="218" t="s">
        <v>74</v>
      </c>
      <c r="BF258" s="218" t="s">
        <v>51</v>
      </c>
    </row>
    <row r="259" spans="2:58" ht="60">
      <c r="B259" s="326">
        <v>42124</v>
      </c>
      <c r="C259" s="327" t="s">
        <v>825</v>
      </c>
      <c r="D259" s="327" t="s">
        <v>837</v>
      </c>
      <c r="E259" s="327" t="s">
        <v>891</v>
      </c>
      <c r="F259" s="327">
        <v>8577690</v>
      </c>
      <c r="G259" s="333">
        <v>15338908</v>
      </c>
      <c r="H259" s="327">
        <v>1</v>
      </c>
      <c r="I259" s="327" t="s">
        <v>133</v>
      </c>
      <c r="J259" s="327" t="s">
        <v>842</v>
      </c>
      <c r="K259" s="326">
        <v>41487</v>
      </c>
      <c r="L259" s="326">
        <v>41699</v>
      </c>
      <c r="M259" s="327" t="s">
        <v>839</v>
      </c>
      <c r="N259" s="334">
        <v>436500</v>
      </c>
      <c r="O259" s="334">
        <v>482244.68</v>
      </c>
      <c r="P259" s="334">
        <v>425000</v>
      </c>
      <c r="Q259" s="326">
        <v>41969</v>
      </c>
      <c r="R259" s="334"/>
      <c r="S259" s="327">
        <v>300</v>
      </c>
      <c r="T259" s="326"/>
      <c r="U259" s="326">
        <v>41699</v>
      </c>
      <c r="V259" s="335">
        <v>425</v>
      </c>
      <c r="W259" s="335">
        <v>0</v>
      </c>
      <c r="X259" s="335">
        <v>0</v>
      </c>
      <c r="Y259" s="335">
        <v>0</v>
      </c>
      <c r="Z259" s="335">
        <v>0</v>
      </c>
      <c r="AA259" s="335">
        <v>0</v>
      </c>
      <c r="AB259" s="335">
        <v>0</v>
      </c>
      <c r="AC259" s="335">
        <v>0</v>
      </c>
      <c r="AD259" s="335">
        <v>0</v>
      </c>
      <c r="AE259" s="335">
        <v>0</v>
      </c>
      <c r="AF259" s="335">
        <v>0</v>
      </c>
      <c r="AG259" s="335">
        <v>0</v>
      </c>
      <c r="AH259" s="335">
        <v>0</v>
      </c>
      <c r="AI259" s="335">
        <v>0</v>
      </c>
      <c r="AJ259" s="335">
        <v>14</v>
      </c>
      <c r="AK259" s="335">
        <v>0</v>
      </c>
      <c r="AL259" s="335">
        <v>14</v>
      </c>
      <c r="AM259" s="335">
        <v>411</v>
      </c>
      <c r="AN259" s="335">
        <v>111</v>
      </c>
      <c r="AO259" s="336">
        <v>0.3</v>
      </c>
      <c r="AP259" s="334">
        <v>59.21</v>
      </c>
      <c r="AQ259" s="334">
        <v>84.58</v>
      </c>
      <c r="AR259" s="337">
        <v>-25.374999899999999</v>
      </c>
      <c r="AS259" s="327" t="s">
        <v>51</v>
      </c>
      <c r="AT259" s="327" t="s">
        <v>51</v>
      </c>
      <c r="AU259" s="327">
        <v>425</v>
      </c>
      <c r="AV259" s="327">
        <v>411</v>
      </c>
      <c r="AW259" s="337">
        <v>84.58</v>
      </c>
      <c r="AX259" s="337">
        <v>-25.37</v>
      </c>
      <c r="AY259" s="334" t="s">
        <v>51</v>
      </c>
      <c r="AZ259" s="335">
        <v>0</v>
      </c>
      <c r="BA259" s="335" t="s">
        <v>49</v>
      </c>
      <c r="BB259" s="335" t="s">
        <v>49</v>
      </c>
      <c r="BC259" s="330" t="s">
        <v>1232</v>
      </c>
      <c r="BD259" s="330" t="s">
        <v>966</v>
      </c>
      <c r="BE259" s="218" t="s">
        <v>74</v>
      </c>
      <c r="BF259" s="218" t="s">
        <v>51</v>
      </c>
    </row>
    <row r="260" spans="2:58" ht="60">
      <c r="B260" s="326">
        <v>42124</v>
      </c>
      <c r="C260" s="327" t="s">
        <v>826</v>
      </c>
      <c r="D260" s="327" t="s">
        <v>837</v>
      </c>
      <c r="E260" s="327" t="s">
        <v>885</v>
      </c>
      <c r="F260" s="327">
        <v>8543595</v>
      </c>
      <c r="G260" s="333">
        <v>15021561</v>
      </c>
      <c r="H260" s="327">
        <v>1</v>
      </c>
      <c r="I260" s="327" t="s">
        <v>133</v>
      </c>
      <c r="J260" s="327" t="s">
        <v>842</v>
      </c>
      <c r="K260" s="326">
        <v>41426</v>
      </c>
      <c r="L260" s="326">
        <v>40848</v>
      </c>
      <c r="M260" s="327" t="s">
        <v>839</v>
      </c>
      <c r="N260" s="334">
        <v>260000</v>
      </c>
      <c r="O260" s="334">
        <v>293220</v>
      </c>
      <c r="P260" s="334">
        <v>280000</v>
      </c>
      <c r="Q260" s="326">
        <v>41925</v>
      </c>
      <c r="R260" s="334"/>
      <c r="S260" s="327">
        <v>300</v>
      </c>
      <c r="T260" s="326"/>
      <c r="U260" s="326">
        <v>41546</v>
      </c>
      <c r="V260" s="335">
        <v>578</v>
      </c>
      <c r="W260" s="335">
        <v>0</v>
      </c>
      <c r="X260" s="335">
        <v>0</v>
      </c>
      <c r="Y260" s="335">
        <v>0</v>
      </c>
      <c r="Z260" s="335">
        <v>0</v>
      </c>
      <c r="AA260" s="335">
        <v>0</v>
      </c>
      <c r="AB260" s="335">
        <v>0</v>
      </c>
      <c r="AC260" s="335">
        <v>0</v>
      </c>
      <c r="AD260" s="335">
        <v>0</v>
      </c>
      <c r="AE260" s="335">
        <v>0</v>
      </c>
      <c r="AF260" s="335">
        <v>0</v>
      </c>
      <c r="AG260" s="335">
        <v>0</v>
      </c>
      <c r="AH260" s="335">
        <v>111</v>
      </c>
      <c r="AI260" s="335">
        <v>144</v>
      </c>
      <c r="AJ260" s="335">
        <v>14</v>
      </c>
      <c r="AK260" s="335">
        <v>0</v>
      </c>
      <c r="AL260" s="335">
        <v>269</v>
      </c>
      <c r="AM260" s="335">
        <v>309</v>
      </c>
      <c r="AN260" s="335">
        <v>9</v>
      </c>
      <c r="AO260" s="336">
        <v>0.3</v>
      </c>
      <c r="AP260" s="334">
        <v>59.21</v>
      </c>
      <c r="AQ260" s="334">
        <v>84.58</v>
      </c>
      <c r="AR260" s="337">
        <v>-25.374999899999999</v>
      </c>
      <c r="AS260" s="327" t="s">
        <v>51</v>
      </c>
      <c r="AT260" s="327" t="s">
        <v>51</v>
      </c>
      <c r="AU260" s="327">
        <v>578</v>
      </c>
      <c r="AV260" s="327">
        <v>309</v>
      </c>
      <c r="AW260" s="337">
        <v>84.58</v>
      </c>
      <c r="AX260" s="337">
        <v>-25.37</v>
      </c>
      <c r="AY260" s="334" t="s">
        <v>51</v>
      </c>
      <c r="AZ260" s="335">
        <v>0</v>
      </c>
      <c r="BA260" s="335" t="s">
        <v>49</v>
      </c>
      <c r="BB260" s="335" t="s">
        <v>49</v>
      </c>
      <c r="BC260" s="330" t="s">
        <v>1232</v>
      </c>
      <c r="BD260" s="330" t="s">
        <v>966</v>
      </c>
      <c r="BE260" s="218" t="s">
        <v>74</v>
      </c>
      <c r="BF260" s="218" t="s">
        <v>51</v>
      </c>
    </row>
    <row r="261" spans="2:58" ht="60">
      <c r="B261" s="326">
        <v>42124</v>
      </c>
      <c r="C261" s="327" t="s">
        <v>825</v>
      </c>
      <c r="D261" s="327" t="s">
        <v>837</v>
      </c>
      <c r="E261" s="327" t="s">
        <v>864</v>
      </c>
      <c r="F261" s="327">
        <v>8575156</v>
      </c>
      <c r="G261" s="333">
        <v>15308851</v>
      </c>
      <c r="H261" s="327">
        <v>1</v>
      </c>
      <c r="I261" s="327" t="s">
        <v>133</v>
      </c>
      <c r="J261" s="327" t="s">
        <v>842</v>
      </c>
      <c r="K261" s="326">
        <v>41487</v>
      </c>
      <c r="L261" s="326">
        <v>39661</v>
      </c>
      <c r="M261" s="327" t="s">
        <v>839</v>
      </c>
      <c r="N261" s="334">
        <v>468000</v>
      </c>
      <c r="O261" s="334">
        <v>466137.72</v>
      </c>
      <c r="P261" s="334">
        <v>540000</v>
      </c>
      <c r="Q261" s="326">
        <v>41965</v>
      </c>
      <c r="R261" s="334"/>
      <c r="S261" s="327">
        <v>300</v>
      </c>
      <c r="T261" s="326"/>
      <c r="U261" s="326">
        <v>41607</v>
      </c>
      <c r="V261" s="335">
        <v>517</v>
      </c>
      <c r="W261" s="335">
        <v>0</v>
      </c>
      <c r="X261" s="335">
        <v>0</v>
      </c>
      <c r="Y261" s="335">
        <v>0</v>
      </c>
      <c r="Z261" s="335">
        <v>0</v>
      </c>
      <c r="AA261" s="335">
        <v>0</v>
      </c>
      <c r="AB261" s="335">
        <v>0</v>
      </c>
      <c r="AC261" s="335">
        <v>0</v>
      </c>
      <c r="AD261" s="335">
        <v>0</v>
      </c>
      <c r="AE261" s="335">
        <v>0</v>
      </c>
      <c r="AF261" s="335">
        <v>0</v>
      </c>
      <c r="AG261" s="335">
        <v>0</v>
      </c>
      <c r="AH261" s="335">
        <v>0</v>
      </c>
      <c r="AI261" s="335">
        <v>0</v>
      </c>
      <c r="AJ261" s="335">
        <v>14</v>
      </c>
      <c r="AK261" s="335">
        <v>0</v>
      </c>
      <c r="AL261" s="335">
        <v>14</v>
      </c>
      <c r="AM261" s="335">
        <v>503</v>
      </c>
      <c r="AN261" s="335">
        <v>203</v>
      </c>
      <c r="AO261" s="336">
        <v>0.3</v>
      </c>
      <c r="AP261" s="334">
        <v>59.21</v>
      </c>
      <c r="AQ261" s="334">
        <v>84.58</v>
      </c>
      <c r="AR261" s="337">
        <v>-25.374999899999999</v>
      </c>
      <c r="AS261" s="327" t="s">
        <v>51</v>
      </c>
      <c r="AT261" s="327" t="s">
        <v>51</v>
      </c>
      <c r="AU261" s="327">
        <v>517</v>
      </c>
      <c r="AV261" s="327">
        <v>503</v>
      </c>
      <c r="AW261" s="337">
        <v>84.58</v>
      </c>
      <c r="AX261" s="337">
        <v>-25.37</v>
      </c>
      <c r="AY261" s="334" t="s">
        <v>51</v>
      </c>
      <c r="AZ261" s="335">
        <v>0</v>
      </c>
      <c r="BA261" s="335" t="s">
        <v>49</v>
      </c>
      <c r="BB261" s="335" t="s">
        <v>49</v>
      </c>
      <c r="BC261" s="330" t="s">
        <v>1232</v>
      </c>
      <c r="BD261" s="330" t="s">
        <v>966</v>
      </c>
      <c r="BE261" s="218" t="s">
        <v>74</v>
      </c>
      <c r="BF261" s="218" t="s">
        <v>51</v>
      </c>
    </row>
    <row r="262" spans="2:58" ht="60">
      <c r="B262" s="326">
        <v>42124</v>
      </c>
      <c r="C262" s="327" t="s">
        <v>826</v>
      </c>
      <c r="D262" s="327" t="s">
        <v>837</v>
      </c>
      <c r="E262" s="327" t="s">
        <v>919</v>
      </c>
      <c r="F262" s="327">
        <v>8558242</v>
      </c>
      <c r="G262" s="333">
        <v>15154842</v>
      </c>
      <c r="H262" s="327">
        <v>1</v>
      </c>
      <c r="I262" s="327" t="s">
        <v>132</v>
      </c>
      <c r="J262" s="327" t="s">
        <v>842</v>
      </c>
      <c r="K262" s="326">
        <v>41487</v>
      </c>
      <c r="L262" s="326">
        <v>40179</v>
      </c>
      <c r="M262" s="327" t="s">
        <v>839</v>
      </c>
      <c r="N262" s="334">
        <v>89600</v>
      </c>
      <c r="O262" s="334">
        <v>74746.62</v>
      </c>
      <c r="P262" s="334">
        <v>175000</v>
      </c>
      <c r="Q262" s="326">
        <v>41954</v>
      </c>
      <c r="R262" s="334"/>
      <c r="S262" s="327">
        <v>440</v>
      </c>
      <c r="T262" s="326"/>
      <c r="U262" s="326">
        <v>41607</v>
      </c>
      <c r="V262" s="335">
        <v>517</v>
      </c>
      <c r="W262" s="335">
        <v>0</v>
      </c>
      <c r="X262" s="335">
        <v>0</v>
      </c>
      <c r="Y262" s="335">
        <v>0</v>
      </c>
      <c r="Z262" s="335">
        <v>0</v>
      </c>
      <c r="AA262" s="335">
        <v>0</v>
      </c>
      <c r="AB262" s="335">
        <v>0</v>
      </c>
      <c r="AC262" s="335">
        <v>0</v>
      </c>
      <c r="AD262" s="335">
        <v>0</v>
      </c>
      <c r="AE262" s="335">
        <v>0</v>
      </c>
      <c r="AF262" s="335">
        <v>0</v>
      </c>
      <c r="AG262" s="335">
        <v>0</v>
      </c>
      <c r="AH262" s="335">
        <v>0</v>
      </c>
      <c r="AI262" s="335">
        <v>0</v>
      </c>
      <c r="AJ262" s="335">
        <v>11</v>
      </c>
      <c r="AK262" s="335">
        <v>0</v>
      </c>
      <c r="AL262" s="335">
        <v>11</v>
      </c>
      <c r="AM262" s="335">
        <v>506</v>
      </c>
      <c r="AN262" s="335">
        <v>66</v>
      </c>
      <c r="AO262" s="336">
        <v>0.3</v>
      </c>
      <c r="AP262" s="334">
        <v>59.21</v>
      </c>
      <c r="AQ262" s="334">
        <v>84.58</v>
      </c>
      <c r="AR262" s="337">
        <v>-25.374999899999999</v>
      </c>
      <c r="AS262" s="327" t="s">
        <v>51</v>
      </c>
      <c r="AT262" s="327" t="s">
        <v>51</v>
      </c>
      <c r="AU262" s="327">
        <v>517</v>
      </c>
      <c r="AV262" s="327">
        <v>506</v>
      </c>
      <c r="AW262" s="337">
        <v>84.58</v>
      </c>
      <c r="AX262" s="337">
        <v>-25.37</v>
      </c>
      <c r="AY262" s="334" t="s">
        <v>51</v>
      </c>
      <c r="AZ262" s="335">
        <v>0</v>
      </c>
      <c r="BA262" s="335" t="s">
        <v>49</v>
      </c>
      <c r="BB262" s="335" t="s">
        <v>49</v>
      </c>
      <c r="BC262" s="330" t="s">
        <v>1232</v>
      </c>
      <c r="BD262" s="330" t="s">
        <v>966</v>
      </c>
      <c r="BE262" s="218" t="s">
        <v>74</v>
      </c>
      <c r="BF262" s="218" t="s">
        <v>51</v>
      </c>
    </row>
    <row r="263" spans="2:58" ht="60">
      <c r="B263" s="326">
        <v>42124</v>
      </c>
      <c r="C263" s="327" t="s">
        <v>836</v>
      </c>
      <c r="D263" s="327" t="s">
        <v>837</v>
      </c>
      <c r="E263" s="327" t="s">
        <v>855</v>
      </c>
      <c r="F263" s="327">
        <v>8535419</v>
      </c>
      <c r="G263" s="333">
        <v>15371594</v>
      </c>
      <c r="H263" s="327">
        <v>1</v>
      </c>
      <c r="I263" s="327" t="s">
        <v>133</v>
      </c>
      <c r="J263" s="327" t="s">
        <v>852</v>
      </c>
      <c r="K263" s="326">
        <v>41487</v>
      </c>
      <c r="L263" s="326">
        <v>41000</v>
      </c>
      <c r="M263" s="327" t="s">
        <v>839</v>
      </c>
      <c r="N263" s="334">
        <v>304836</v>
      </c>
      <c r="O263" s="334">
        <v>273187.90000000002</v>
      </c>
      <c r="P263" s="334">
        <v>395000</v>
      </c>
      <c r="Q263" s="326">
        <v>41964</v>
      </c>
      <c r="R263" s="334"/>
      <c r="S263" s="327">
        <v>300</v>
      </c>
      <c r="T263" s="326"/>
      <c r="U263" s="326">
        <v>41607</v>
      </c>
      <c r="V263" s="335">
        <v>517</v>
      </c>
      <c r="W263" s="335">
        <v>0</v>
      </c>
      <c r="X263" s="335">
        <v>0</v>
      </c>
      <c r="Y263" s="335">
        <v>0</v>
      </c>
      <c r="Z263" s="335">
        <v>0</v>
      </c>
      <c r="AA263" s="335">
        <v>0</v>
      </c>
      <c r="AB263" s="335">
        <v>0</v>
      </c>
      <c r="AC263" s="335">
        <v>0</v>
      </c>
      <c r="AD263" s="335">
        <v>0</v>
      </c>
      <c r="AE263" s="335">
        <v>0</v>
      </c>
      <c r="AF263" s="335">
        <v>0</v>
      </c>
      <c r="AG263" s="335">
        <v>0</v>
      </c>
      <c r="AH263" s="335">
        <v>31</v>
      </c>
      <c r="AI263" s="335">
        <v>0</v>
      </c>
      <c r="AJ263" s="335">
        <v>14</v>
      </c>
      <c r="AK263" s="335">
        <v>0</v>
      </c>
      <c r="AL263" s="335">
        <v>45</v>
      </c>
      <c r="AM263" s="335">
        <v>472</v>
      </c>
      <c r="AN263" s="335">
        <v>172</v>
      </c>
      <c r="AO263" s="336">
        <v>0.3</v>
      </c>
      <c r="AP263" s="334">
        <v>59.21</v>
      </c>
      <c r="AQ263" s="334">
        <v>84.58</v>
      </c>
      <c r="AR263" s="337">
        <v>-25.374999899999999</v>
      </c>
      <c r="AS263" s="327" t="s">
        <v>51</v>
      </c>
      <c r="AT263" s="327" t="s">
        <v>51</v>
      </c>
      <c r="AU263" s="327">
        <v>517</v>
      </c>
      <c r="AV263" s="327">
        <v>472</v>
      </c>
      <c r="AW263" s="337">
        <v>84.58</v>
      </c>
      <c r="AX263" s="337">
        <v>-25.37</v>
      </c>
      <c r="AY263" s="334" t="s">
        <v>51</v>
      </c>
      <c r="AZ263" s="335">
        <v>0</v>
      </c>
      <c r="BA263" s="335" t="s">
        <v>49</v>
      </c>
      <c r="BB263" s="335" t="s">
        <v>49</v>
      </c>
      <c r="BC263" s="330" t="s">
        <v>1232</v>
      </c>
      <c r="BD263" s="330" t="s">
        <v>966</v>
      </c>
      <c r="BE263" s="218" t="s">
        <v>74</v>
      </c>
      <c r="BF263" s="218" t="s">
        <v>51</v>
      </c>
    </row>
    <row r="264" spans="2:58" ht="60">
      <c r="B264" s="326">
        <v>42124</v>
      </c>
      <c r="C264" s="327" t="s">
        <v>826</v>
      </c>
      <c r="D264" s="327" t="s">
        <v>837</v>
      </c>
      <c r="E264" s="327" t="s">
        <v>868</v>
      </c>
      <c r="F264" s="327">
        <v>8537815</v>
      </c>
      <c r="G264" s="333">
        <v>15010135</v>
      </c>
      <c r="H264" s="327">
        <v>1</v>
      </c>
      <c r="I264" s="327" t="s">
        <v>133</v>
      </c>
      <c r="J264" s="327" t="s">
        <v>850</v>
      </c>
      <c r="K264" s="326">
        <v>41426</v>
      </c>
      <c r="L264" s="326">
        <v>39873</v>
      </c>
      <c r="M264" s="327" t="s">
        <v>839</v>
      </c>
      <c r="N264" s="334">
        <v>750000</v>
      </c>
      <c r="O264" s="334">
        <v>743725.6</v>
      </c>
      <c r="P264" s="334">
        <v>1650000</v>
      </c>
      <c r="Q264" s="326">
        <v>41961</v>
      </c>
      <c r="R264" s="334"/>
      <c r="S264" s="327">
        <v>300</v>
      </c>
      <c r="T264" s="326"/>
      <c r="U264" s="326">
        <v>41546</v>
      </c>
      <c r="V264" s="335">
        <v>578</v>
      </c>
      <c r="W264" s="335">
        <v>0</v>
      </c>
      <c r="X264" s="335">
        <v>0</v>
      </c>
      <c r="Y264" s="335">
        <v>0</v>
      </c>
      <c r="Z264" s="335">
        <v>0</v>
      </c>
      <c r="AA264" s="335">
        <v>0</v>
      </c>
      <c r="AB264" s="335">
        <v>0</v>
      </c>
      <c r="AC264" s="335">
        <v>0</v>
      </c>
      <c r="AD264" s="335">
        <v>0</v>
      </c>
      <c r="AE264" s="335">
        <v>0</v>
      </c>
      <c r="AF264" s="335">
        <v>0</v>
      </c>
      <c r="AG264" s="335">
        <v>0</v>
      </c>
      <c r="AH264" s="335">
        <v>0</v>
      </c>
      <c r="AI264" s="335">
        <v>0</v>
      </c>
      <c r="AJ264" s="335">
        <v>14</v>
      </c>
      <c r="AK264" s="335">
        <v>0</v>
      </c>
      <c r="AL264" s="335">
        <v>14</v>
      </c>
      <c r="AM264" s="335">
        <v>564</v>
      </c>
      <c r="AN264" s="335">
        <v>264</v>
      </c>
      <c r="AO264" s="336">
        <v>0.3</v>
      </c>
      <c r="AP264" s="334">
        <v>59.21</v>
      </c>
      <c r="AQ264" s="334">
        <v>84.58</v>
      </c>
      <c r="AR264" s="337">
        <v>-25.374999899999999</v>
      </c>
      <c r="AS264" s="327" t="s">
        <v>51</v>
      </c>
      <c r="AT264" s="327" t="s">
        <v>51</v>
      </c>
      <c r="AU264" s="327">
        <v>578</v>
      </c>
      <c r="AV264" s="327">
        <v>564</v>
      </c>
      <c r="AW264" s="337">
        <v>84.58</v>
      </c>
      <c r="AX264" s="337">
        <v>-25.37</v>
      </c>
      <c r="AY264" s="334" t="s">
        <v>51</v>
      </c>
      <c r="AZ264" s="335">
        <v>0</v>
      </c>
      <c r="BA264" s="335" t="s">
        <v>49</v>
      </c>
      <c r="BB264" s="335" t="s">
        <v>49</v>
      </c>
      <c r="BC264" s="330" t="s">
        <v>1232</v>
      </c>
      <c r="BD264" s="330" t="s">
        <v>966</v>
      </c>
      <c r="BE264" s="218" t="s">
        <v>74</v>
      </c>
      <c r="BF264" s="218" t="s">
        <v>51</v>
      </c>
    </row>
    <row r="265" spans="2:58" ht="60">
      <c r="B265" s="326">
        <v>42124</v>
      </c>
      <c r="C265" s="327" t="s">
        <v>826</v>
      </c>
      <c r="D265" s="327" t="s">
        <v>837</v>
      </c>
      <c r="E265" s="327" t="s">
        <v>885</v>
      </c>
      <c r="F265" s="327">
        <v>8544889</v>
      </c>
      <c r="G265" s="333">
        <v>15022403</v>
      </c>
      <c r="H265" s="327">
        <v>1</v>
      </c>
      <c r="I265" s="327" t="s">
        <v>132</v>
      </c>
      <c r="J265" s="327" t="s">
        <v>842</v>
      </c>
      <c r="K265" s="326">
        <v>41426</v>
      </c>
      <c r="L265" s="326">
        <v>39661</v>
      </c>
      <c r="M265" s="327" t="s">
        <v>839</v>
      </c>
      <c r="N265" s="334">
        <v>403250</v>
      </c>
      <c r="O265" s="334">
        <v>401663.27</v>
      </c>
      <c r="P265" s="334">
        <v>472500</v>
      </c>
      <c r="Q265" s="326">
        <v>42124</v>
      </c>
      <c r="R265" s="334"/>
      <c r="S265" s="327">
        <v>440</v>
      </c>
      <c r="T265" s="326"/>
      <c r="U265" s="326">
        <v>41546</v>
      </c>
      <c r="V265" s="335">
        <v>578</v>
      </c>
      <c r="W265" s="335">
        <v>0</v>
      </c>
      <c r="X265" s="335">
        <v>0</v>
      </c>
      <c r="Y265" s="335">
        <v>0</v>
      </c>
      <c r="Z265" s="335">
        <v>0</v>
      </c>
      <c r="AA265" s="335">
        <v>0</v>
      </c>
      <c r="AB265" s="335">
        <v>0</v>
      </c>
      <c r="AC265" s="335">
        <v>0</v>
      </c>
      <c r="AD265" s="335">
        <v>0</v>
      </c>
      <c r="AE265" s="335">
        <v>0</v>
      </c>
      <c r="AF265" s="335">
        <v>0</v>
      </c>
      <c r="AG265" s="335">
        <v>0</v>
      </c>
      <c r="AH265" s="335">
        <v>0</v>
      </c>
      <c r="AI265" s="335">
        <v>0</v>
      </c>
      <c r="AJ265" s="335">
        <v>11</v>
      </c>
      <c r="AK265" s="335">
        <v>0</v>
      </c>
      <c r="AL265" s="335">
        <v>11</v>
      </c>
      <c r="AM265" s="335">
        <v>567</v>
      </c>
      <c r="AN265" s="335">
        <v>127</v>
      </c>
      <c r="AO265" s="336">
        <v>0.3</v>
      </c>
      <c r="AP265" s="334">
        <v>59.21</v>
      </c>
      <c r="AQ265" s="334">
        <v>84.58</v>
      </c>
      <c r="AR265" s="337">
        <v>-25.374999899999999</v>
      </c>
      <c r="AS265" s="327" t="s">
        <v>51</v>
      </c>
      <c r="AT265" s="327" t="s">
        <v>51</v>
      </c>
      <c r="AU265" s="327">
        <v>578</v>
      </c>
      <c r="AV265" s="327">
        <v>567</v>
      </c>
      <c r="AW265" s="337">
        <v>84.58</v>
      </c>
      <c r="AX265" s="337">
        <v>-25.37</v>
      </c>
      <c r="AY265" s="334" t="s">
        <v>51</v>
      </c>
      <c r="AZ265" s="335">
        <v>0</v>
      </c>
      <c r="BA265" s="335" t="s">
        <v>49</v>
      </c>
      <c r="BB265" s="335" t="s">
        <v>49</v>
      </c>
      <c r="BC265" s="330" t="s">
        <v>1232</v>
      </c>
      <c r="BD265" s="330" t="s">
        <v>966</v>
      </c>
      <c r="BE265" s="218" t="s">
        <v>74</v>
      </c>
      <c r="BF265" s="218" t="s">
        <v>51</v>
      </c>
    </row>
    <row r="266" spans="2:58" ht="60">
      <c r="B266" s="326">
        <v>42124</v>
      </c>
      <c r="C266" s="327" t="s">
        <v>824</v>
      </c>
      <c r="D266" s="327" t="s">
        <v>837</v>
      </c>
      <c r="E266" s="327" t="s">
        <v>856</v>
      </c>
      <c r="F266" s="327">
        <v>8568948</v>
      </c>
      <c r="G266" s="333">
        <v>15226772</v>
      </c>
      <c r="H266" s="327">
        <v>1</v>
      </c>
      <c r="I266" s="327" t="s">
        <v>133</v>
      </c>
      <c r="J266" s="327" t="s">
        <v>842</v>
      </c>
      <c r="K266" s="326">
        <v>41487</v>
      </c>
      <c r="L266" s="326">
        <v>40391</v>
      </c>
      <c r="M266" s="327" t="s">
        <v>839</v>
      </c>
      <c r="N266" s="334">
        <v>479200</v>
      </c>
      <c r="O266" s="334">
        <v>511589.82</v>
      </c>
      <c r="P266" s="334">
        <v>590000</v>
      </c>
      <c r="Q266" s="326">
        <v>42089</v>
      </c>
      <c r="R266" s="334"/>
      <c r="S266" s="327">
        <v>300</v>
      </c>
      <c r="T266" s="326"/>
      <c r="U266" s="326">
        <v>41607</v>
      </c>
      <c r="V266" s="335">
        <v>517</v>
      </c>
      <c r="W266" s="335">
        <v>0</v>
      </c>
      <c r="X266" s="335">
        <v>0</v>
      </c>
      <c r="Y266" s="335">
        <v>0</v>
      </c>
      <c r="Z266" s="335">
        <v>0</v>
      </c>
      <c r="AA266" s="335">
        <v>0</v>
      </c>
      <c r="AB266" s="335">
        <v>0</v>
      </c>
      <c r="AC266" s="335">
        <v>0</v>
      </c>
      <c r="AD266" s="335">
        <v>0</v>
      </c>
      <c r="AE266" s="335">
        <v>0</v>
      </c>
      <c r="AF266" s="335">
        <v>0</v>
      </c>
      <c r="AG266" s="335">
        <v>0</v>
      </c>
      <c r="AH266" s="335">
        <v>55</v>
      </c>
      <c r="AI266" s="335">
        <v>74</v>
      </c>
      <c r="AJ266" s="335">
        <v>28</v>
      </c>
      <c r="AK266" s="335">
        <v>0</v>
      </c>
      <c r="AL266" s="335">
        <v>157</v>
      </c>
      <c r="AM266" s="335">
        <v>360</v>
      </c>
      <c r="AN266" s="335">
        <v>60</v>
      </c>
      <c r="AO266" s="336">
        <v>0.3</v>
      </c>
      <c r="AP266" s="334">
        <v>59.21</v>
      </c>
      <c r="AQ266" s="334">
        <v>84.58</v>
      </c>
      <c r="AR266" s="337">
        <v>-25.374999899999999</v>
      </c>
      <c r="AS266" s="327" t="s">
        <v>51</v>
      </c>
      <c r="AT266" s="327" t="s">
        <v>51</v>
      </c>
      <c r="AU266" s="327">
        <v>517</v>
      </c>
      <c r="AV266" s="327">
        <v>360</v>
      </c>
      <c r="AW266" s="337">
        <v>84.58</v>
      </c>
      <c r="AX266" s="337">
        <v>-25.37</v>
      </c>
      <c r="AY266" s="334" t="s">
        <v>51</v>
      </c>
      <c r="AZ266" s="335">
        <v>0</v>
      </c>
      <c r="BA266" s="335" t="s">
        <v>49</v>
      </c>
      <c r="BB266" s="335" t="s">
        <v>49</v>
      </c>
      <c r="BC266" s="330" t="s">
        <v>1232</v>
      </c>
      <c r="BD266" s="330" t="s">
        <v>966</v>
      </c>
      <c r="BE266" s="218" t="s">
        <v>74</v>
      </c>
      <c r="BF266" s="218" t="s">
        <v>51</v>
      </c>
    </row>
    <row r="267" spans="2:58" ht="60">
      <c r="B267" s="326">
        <v>42124</v>
      </c>
      <c r="C267" s="327" t="s">
        <v>826</v>
      </c>
      <c r="D267" s="327" t="s">
        <v>837</v>
      </c>
      <c r="E267" s="327" t="s">
        <v>896</v>
      </c>
      <c r="F267" s="327">
        <v>8553285</v>
      </c>
      <c r="G267" s="333">
        <v>14979868</v>
      </c>
      <c r="H267" s="327">
        <v>1</v>
      </c>
      <c r="I267" s="327" t="s">
        <v>132</v>
      </c>
      <c r="J267" s="327" t="s">
        <v>838</v>
      </c>
      <c r="K267" s="326">
        <v>41426</v>
      </c>
      <c r="L267" s="326">
        <v>39417</v>
      </c>
      <c r="M267" s="327" t="s">
        <v>839</v>
      </c>
      <c r="N267" s="334">
        <v>133600</v>
      </c>
      <c r="O267" s="334">
        <v>142099.35</v>
      </c>
      <c r="P267" s="334">
        <v>105000</v>
      </c>
      <c r="Q267" s="326">
        <v>42090</v>
      </c>
      <c r="R267" s="334"/>
      <c r="S267" s="327">
        <v>440</v>
      </c>
      <c r="T267" s="326"/>
      <c r="U267" s="326">
        <v>41546</v>
      </c>
      <c r="V267" s="335">
        <v>578</v>
      </c>
      <c r="W267" s="335">
        <v>0</v>
      </c>
      <c r="X267" s="335">
        <v>0</v>
      </c>
      <c r="Y267" s="335">
        <v>0</v>
      </c>
      <c r="Z267" s="335">
        <v>0</v>
      </c>
      <c r="AA267" s="335">
        <v>0</v>
      </c>
      <c r="AB267" s="335">
        <v>0</v>
      </c>
      <c r="AC267" s="335">
        <v>0</v>
      </c>
      <c r="AD267" s="335">
        <v>0</v>
      </c>
      <c r="AE267" s="335">
        <v>0</v>
      </c>
      <c r="AF267" s="335">
        <v>0</v>
      </c>
      <c r="AG267" s="335">
        <v>0</v>
      </c>
      <c r="AH267" s="335">
        <v>0</v>
      </c>
      <c r="AI267" s="335">
        <v>0</v>
      </c>
      <c r="AJ267" s="335">
        <v>0</v>
      </c>
      <c r="AK267" s="335">
        <v>0</v>
      </c>
      <c r="AL267" s="335">
        <v>0</v>
      </c>
      <c r="AM267" s="335">
        <v>578</v>
      </c>
      <c r="AN267" s="335">
        <v>138</v>
      </c>
      <c r="AO267" s="336">
        <v>0.3</v>
      </c>
      <c r="AP267" s="334">
        <v>59.21</v>
      </c>
      <c r="AQ267" s="334">
        <v>84.58</v>
      </c>
      <c r="AR267" s="337">
        <v>-25.374999899999999</v>
      </c>
      <c r="AS267" s="327" t="s">
        <v>51</v>
      </c>
      <c r="AT267" s="327" t="s">
        <v>51</v>
      </c>
      <c r="AU267" s="327">
        <v>578</v>
      </c>
      <c r="AV267" s="327">
        <v>578</v>
      </c>
      <c r="AW267" s="337">
        <v>84.58</v>
      </c>
      <c r="AX267" s="337">
        <v>-25.37</v>
      </c>
      <c r="AY267" s="334" t="s">
        <v>51</v>
      </c>
      <c r="AZ267" s="335">
        <v>0</v>
      </c>
      <c r="BA267" s="335" t="s">
        <v>49</v>
      </c>
      <c r="BB267" s="335" t="s">
        <v>49</v>
      </c>
      <c r="BC267" s="330" t="s">
        <v>1232</v>
      </c>
      <c r="BD267" s="330" t="s">
        <v>966</v>
      </c>
      <c r="BE267" s="218" t="s">
        <v>74</v>
      </c>
      <c r="BF267" s="218" t="s">
        <v>51</v>
      </c>
    </row>
    <row r="268" spans="2:58" ht="60">
      <c r="B268" s="326">
        <v>42124</v>
      </c>
      <c r="C268" s="327" t="s">
        <v>826</v>
      </c>
      <c r="D268" s="327" t="s">
        <v>837</v>
      </c>
      <c r="E268" s="327" t="s">
        <v>847</v>
      </c>
      <c r="F268" s="327">
        <v>8561234</v>
      </c>
      <c r="G268" s="333">
        <v>14998512</v>
      </c>
      <c r="H268" s="327">
        <v>1</v>
      </c>
      <c r="I268" s="327" t="s">
        <v>132</v>
      </c>
      <c r="J268" s="327" t="s">
        <v>842</v>
      </c>
      <c r="K268" s="326">
        <v>41426</v>
      </c>
      <c r="L268" s="326">
        <v>39356</v>
      </c>
      <c r="M268" s="327" t="s">
        <v>839</v>
      </c>
      <c r="N268" s="334">
        <v>336000</v>
      </c>
      <c r="O268" s="334">
        <v>334264.28000000003</v>
      </c>
      <c r="P268" s="334">
        <v>330000</v>
      </c>
      <c r="Q268" s="326">
        <v>41984</v>
      </c>
      <c r="R268" s="334"/>
      <c r="S268" s="327">
        <v>440</v>
      </c>
      <c r="T268" s="326"/>
      <c r="U268" s="326">
        <v>41546</v>
      </c>
      <c r="V268" s="335">
        <v>578</v>
      </c>
      <c r="W268" s="335">
        <v>0</v>
      </c>
      <c r="X268" s="335">
        <v>0</v>
      </c>
      <c r="Y268" s="335">
        <v>0</v>
      </c>
      <c r="Z268" s="335">
        <v>0</v>
      </c>
      <c r="AA268" s="335">
        <v>0</v>
      </c>
      <c r="AB268" s="335">
        <v>0</v>
      </c>
      <c r="AC268" s="335">
        <v>0</v>
      </c>
      <c r="AD268" s="335">
        <v>0</v>
      </c>
      <c r="AE268" s="335">
        <v>0</v>
      </c>
      <c r="AF268" s="335">
        <v>0</v>
      </c>
      <c r="AG268" s="335">
        <v>0</v>
      </c>
      <c r="AH268" s="335">
        <v>62</v>
      </c>
      <c r="AI268" s="335">
        <v>42</v>
      </c>
      <c r="AJ268" s="335">
        <v>25</v>
      </c>
      <c r="AK268" s="335">
        <v>0</v>
      </c>
      <c r="AL268" s="335">
        <v>129</v>
      </c>
      <c r="AM268" s="335">
        <v>449</v>
      </c>
      <c r="AN268" s="335">
        <v>9</v>
      </c>
      <c r="AO268" s="336">
        <v>0.3</v>
      </c>
      <c r="AP268" s="334">
        <v>59.21</v>
      </c>
      <c r="AQ268" s="334">
        <v>84.58</v>
      </c>
      <c r="AR268" s="337">
        <v>-25.374999899999999</v>
      </c>
      <c r="AS268" s="327" t="s">
        <v>51</v>
      </c>
      <c r="AT268" s="327" t="s">
        <v>51</v>
      </c>
      <c r="AU268" s="327">
        <v>578</v>
      </c>
      <c r="AV268" s="327">
        <v>449</v>
      </c>
      <c r="AW268" s="337">
        <v>84.58</v>
      </c>
      <c r="AX268" s="337">
        <v>-25.37</v>
      </c>
      <c r="AY268" s="334" t="s">
        <v>51</v>
      </c>
      <c r="AZ268" s="335">
        <v>0</v>
      </c>
      <c r="BA268" s="335" t="s">
        <v>49</v>
      </c>
      <c r="BB268" s="335" t="s">
        <v>49</v>
      </c>
      <c r="BC268" s="330" t="s">
        <v>1232</v>
      </c>
      <c r="BD268" s="330" t="s">
        <v>966</v>
      </c>
      <c r="BE268" s="218" t="s">
        <v>74</v>
      </c>
      <c r="BF268" s="218" t="s">
        <v>51</v>
      </c>
    </row>
    <row r="269" spans="2:58" ht="105">
      <c r="B269" s="326">
        <v>42124</v>
      </c>
      <c r="C269" s="327" t="s">
        <v>840</v>
      </c>
      <c r="D269" s="327" t="s">
        <v>837</v>
      </c>
      <c r="E269" s="327" t="s">
        <v>879</v>
      </c>
      <c r="F269" s="327">
        <v>8528939</v>
      </c>
      <c r="G269" s="333">
        <v>14925036</v>
      </c>
      <c r="H269" s="327">
        <v>1</v>
      </c>
      <c r="I269" s="327" t="s">
        <v>105</v>
      </c>
      <c r="J269" s="327" t="s">
        <v>842</v>
      </c>
      <c r="K269" s="326">
        <v>41426</v>
      </c>
      <c r="L269" s="326">
        <v>39387</v>
      </c>
      <c r="M269" s="327" t="s">
        <v>839</v>
      </c>
      <c r="N269" s="334">
        <v>252400</v>
      </c>
      <c r="O269" s="334">
        <v>250910.97</v>
      </c>
      <c r="P269" s="334">
        <v>185000</v>
      </c>
      <c r="Q269" s="326">
        <v>42087</v>
      </c>
      <c r="R269" s="334"/>
      <c r="S269" s="327">
        <v>330</v>
      </c>
      <c r="T269" s="326"/>
      <c r="U269" s="326">
        <v>41546</v>
      </c>
      <c r="V269" s="335">
        <v>578</v>
      </c>
      <c r="W269" s="335">
        <v>0</v>
      </c>
      <c r="X269" s="335">
        <v>0</v>
      </c>
      <c r="Y269" s="335">
        <v>0</v>
      </c>
      <c r="Z269" s="335">
        <v>21</v>
      </c>
      <c r="AA269" s="335">
        <v>0</v>
      </c>
      <c r="AB269" s="335">
        <v>0</v>
      </c>
      <c r="AC269" s="335">
        <v>90</v>
      </c>
      <c r="AD269" s="335">
        <v>0</v>
      </c>
      <c r="AE269" s="335">
        <v>0</v>
      </c>
      <c r="AF269" s="335">
        <v>0</v>
      </c>
      <c r="AG269" s="335">
        <v>0</v>
      </c>
      <c r="AH269" s="335">
        <v>0</v>
      </c>
      <c r="AI269" s="335">
        <v>0</v>
      </c>
      <c r="AJ269" s="335">
        <v>14</v>
      </c>
      <c r="AK269" s="335">
        <v>0</v>
      </c>
      <c r="AL269" s="335">
        <v>125</v>
      </c>
      <c r="AM269" s="335">
        <v>453</v>
      </c>
      <c r="AN269" s="335">
        <v>123</v>
      </c>
      <c r="AO269" s="336">
        <v>0.3</v>
      </c>
      <c r="AP269" s="334">
        <v>59.21</v>
      </c>
      <c r="AQ269" s="334">
        <v>84.58</v>
      </c>
      <c r="AR269" s="337">
        <v>-25.374999899999999</v>
      </c>
      <c r="AS269" s="327" t="s">
        <v>51</v>
      </c>
      <c r="AT269" s="327" t="s">
        <v>51</v>
      </c>
      <c r="AU269" s="327">
        <v>578</v>
      </c>
      <c r="AV269" s="327">
        <v>332</v>
      </c>
      <c r="AW269" s="337">
        <v>59.21</v>
      </c>
      <c r="AX269" s="337">
        <v>0</v>
      </c>
      <c r="AY269" s="334" t="s">
        <v>49</v>
      </c>
      <c r="AZ269" s="335">
        <v>121</v>
      </c>
      <c r="BA269" s="335" t="s">
        <v>51</v>
      </c>
      <c r="BB269" s="335" t="s">
        <v>51</v>
      </c>
      <c r="BC269" s="339" t="s">
        <v>975</v>
      </c>
      <c r="BD269" s="330" t="s">
        <v>74</v>
      </c>
      <c r="BE269" s="338" t="s">
        <v>74</v>
      </c>
      <c r="BF269" s="338" t="s">
        <v>74</v>
      </c>
    </row>
    <row r="270" spans="2:58" ht="60">
      <c r="B270" s="326">
        <v>42124</v>
      </c>
      <c r="C270" s="327" t="s">
        <v>825</v>
      </c>
      <c r="D270" s="327" t="s">
        <v>837</v>
      </c>
      <c r="E270" s="327" t="s">
        <v>864</v>
      </c>
      <c r="F270" s="327">
        <v>8573874</v>
      </c>
      <c r="G270" s="333">
        <v>15200389</v>
      </c>
      <c r="H270" s="327">
        <v>1</v>
      </c>
      <c r="I270" s="327" t="s">
        <v>132</v>
      </c>
      <c r="J270" s="327" t="s">
        <v>842</v>
      </c>
      <c r="K270" s="326">
        <v>41487</v>
      </c>
      <c r="L270" s="326">
        <v>40210</v>
      </c>
      <c r="M270" s="327" t="s">
        <v>839</v>
      </c>
      <c r="N270" s="334">
        <v>288500</v>
      </c>
      <c r="O270" s="334">
        <v>276844.53000000003</v>
      </c>
      <c r="P270" s="334">
        <v>317500</v>
      </c>
      <c r="Q270" s="326">
        <v>41955</v>
      </c>
      <c r="R270" s="334"/>
      <c r="S270" s="327">
        <v>440</v>
      </c>
      <c r="T270" s="326"/>
      <c r="U270" s="326">
        <v>41607</v>
      </c>
      <c r="V270" s="335">
        <v>517</v>
      </c>
      <c r="W270" s="335">
        <v>0</v>
      </c>
      <c r="X270" s="335">
        <v>0</v>
      </c>
      <c r="Y270" s="335">
        <v>0</v>
      </c>
      <c r="Z270" s="335">
        <v>0</v>
      </c>
      <c r="AA270" s="335">
        <v>0</v>
      </c>
      <c r="AB270" s="335">
        <v>0</v>
      </c>
      <c r="AC270" s="335">
        <v>0</v>
      </c>
      <c r="AD270" s="335">
        <v>0</v>
      </c>
      <c r="AE270" s="335">
        <v>0</v>
      </c>
      <c r="AF270" s="335">
        <v>0</v>
      </c>
      <c r="AG270" s="335">
        <v>0</v>
      </c>
      <c r="AH270" s="335">
        <v>0</v>
      </c>
      <c r="AI270" s="335">
        <v>0</v>
      </c>
      <c r="AJ270" s="335">
        <v>11</v>
      </c>
      <c r="AK270" s="335">
        <v>0</v>
      </c>
      <c r="AL270" s="335">
        <v>11</v>
      </c>
      <c r="AM270" s="335">
        <v>506</v>
      </c>
      <c r="AN270" s="335">
        <v>66</v>
      </c>
      <c r="AO270" s="336">
        <v>0.3</v>
      </c>
      <c r="AP270" s="334">
        <v>59.21</v>
      </c>
      <c r="AQ270" s="334">
        <v>84.58</v>
      </c>
      <c r="AR270" s="337">
        <v>-25.374999899999999</v>
      </c>
      <c r="AS270" s="327" t="s">
        <v>51</v>
      </c>
      <c r="AT270" s="327" t="s">
        <v>51</v>
      </c>
      <c r="AU270" s="327">
        <v>517</v>
      </c>
      <c r="AV270" s="327">
        <v>506</v>
      </c>
      <c r="AW270" s="337">
        <v>84.58</v>
      </c>
      <c r="AX270" s="337">
        <v>-25.37</v>
      </c>
      <c r="AY270" s="334" t="s">
        <v>51</v>
      </c>
      <c r="AZ270" s="335">
        <v>0</v>
      </c>
      <c r="BA270" s="335" t="s">
        <v>49</v>
      </c>
      <c r="BB270" s="335" t="s">
        <v>49</v>
      </c>
      <c r="BC270" s="330" t="s">
        <v>1232</v>
      </c>
      <c r="BD270" s="330" t="s">
        <v>966</v>
      </c>
      <c r="BE270" s="218" t="s">
        <v>74</v>
      </c>
      <c r="BF270" s="218" t="s">
        <v>51</v>
      </c>
    </row>
    <row r="271" spans="2:58" ht="60">
      <c r="B271" s="326">
        <v>42124</v>
      </c>
      <c r="C271" s="327" t="s">
        <v>826</v>
      </c>
      <c r="D271" s="327" t="s">
        <v>837</v>
      </c>
      <c r="E271" s="327" t="s">
        <v>1233</v>
      </c>
      <c r="F271" s="327">
        <v>8561992</v>
      </c>
      <c r="G271" s="333">
        <v>15366750</v>
      </c>
      <c r="H271" s="327">
        <v>1</v>
      </c>
      <c r="I271" s="327" t="s">
        <v>132</v>
      </c>
      <c r="J271" s="327" t="s">
        <v>842</v>
      </c>
      <c r="K271" s="326">
        <v>41487</v>
      </c>
      <c r="L271" s="326">
        <v>40848</v>
      </c>
      <c r="M271" s="327" t="s">
        <v>839</v>
      </c>
      <c r="N271" s="334">
        <v>532000</v>
      </c>
      <c r="O271" s="334">
        <v>648182.06999999995</v>
      </c>
      <c r="P271" s="334">
        <v>660000</v>
      </c>
      <c r="Q271" s="326">
        <v>42102</v>
      </c>
      <c r="R271" s="334"/>
      <c r="S271" s="327">
        <v>440</v>
      </c>
      <c r="T271" s="326"/>
      <c r="U271" s="326">
        <v>41607</v>
      </c>
      <c r="V271" s="335">
        <v>517</v>
      </c>
      <c r="W271" s="335">
        <v>0</v>
      </c>
      <c r="X271" s="335">
        <v>0</v>
      </c>
      <c r="Y271" s="335">
        <v>0</v>
      </c>
      <c r="Z271" s="335">
        <v>0</v>
      </c>
      <c r="AA271" s="335">
        <v>0</v>
      </c>
      <c r="AB271" s="335">
        <v>0</v>
      </c>
      <c r="AC271" s="335">
        <v>0</v>
      </c>
      <c r="AD271" s="335">
        <v>0</v>
      </c>
      <c r="AE271" s="335">
        <v>0</v>
      </c>
      <c r="AF271" s="335">
        <v>0</v>
      </c>
      <c r="AG271" s="335">
        <v>0</v>
      </c>
      <c r="AH271" s="335">
        <v>28</v>
      </c>
      <c r="AI271" s="335">
        <v>0</v>
      </c>
      <c r="AJ271" s="335">
        <v>11</v>
      </c>
      <c r="AK271" s="335">
        <v>0</v>
      </c>
      <c r="AL271" s="335">
        <v>39</v>
      </c>
      <c r="AM271" s="335">
        <v>478</v>
      </c>
      <c r="AN271" s="335">
        <v>38</v>
      </c>
      <c r="AO271" s="336">
        <v>0.3</v>
      </c>
      <c r="AP271" s="334">
        <v>59.21</v>
      </c>
      <c r="AQ271" s="334">
        <v>84.58</v>
      </c>
      <c r="AR271" s="337">
        <v>-25.374999899999999</v>
      </c>
      <c r="AS271" s="327" t="s">
        <v>51</v>
      </c>
      <c r="AT271" s="327" t="s">
        <v>51</v>
      </c>
      <c r="AU271" s="327">
        <v>517</v>
      </c>
      <c r="AV271" s="327">
        <v>478</v>
      </c>
      <c r="AW271" s="337">
        <v>84.58</v>
      </c>
      <c r="AX271" s="337">
        <v>-25.37</v>
      </c>
      <c r="AY271" s="334" t="s">
        <v>51</v>
      </c>
      <c r="AZ271" s="335">
        <v>0</v>
      </c>
      <c r="BA271" s="335" t="s">
        <v>49</v>
      </c>
      <c r="BB271" s="335" t="s">
        <v>49</v>
      </c>
      <c r="BC271" s="330" t="s">
        <v>1232</v>
      </c>
      <c r="BD271" s="330" t="s">
        <v>966</v>
      </c>
      <c r="BE271" s="218" t="s">
        <v>74</v>
      </c>
      <c r="BF271" s="218" t="s">
        <v>51</v>
      </c>
    </row>
    <row r="272" spans="2:58" ht="60">
      <c r="B272" s="326">
        <v>42124</v>
      </c>
      <c r="C272" s="327" t="s">
        <v>824</v>
      </c>
      <c r="D272" s="327" t="s">
        <v>837</v>
      </c>
      <c r="E272" s="327" t="s">
        <v>871</v>
      </c>
      <c r="F272" s="327">
        <v>8569629</v>
      </c>
      <c r="G272" s="333">
        <v>15223134</v>
      </c>
      <c r="H272" s="327">
        <v>1</v>
      </c>
      <c r="I272" s="327" t="s">
        <v>133</v>
      </c>
      <c r="J272" s="327" t="s">
        <v>842</v>
      </c>
      <c r="K272" s="326">
        <v>41487</v>
      </c>
      <c r="L272" s="326">
        <v>39692</v>
      </c>
      <c r="M272" s="327" t="s">
        <v>839</v>
      </c>
      <c r="N272" s="334">
        <v>343920</v>
      </c>
      <c r="O272" s="334">
        <v>343920</v>
      </c>
      <c r="P272" s="334">
        <v>255000</v>
      </c>
      <c r="Q272" s="326">
        <v>41954</v>
      </c>
      <c r="R272" s="334"/>
      <c r="S272" s="327">
        <v>300</v>
      </c>
      <c r="T272" s="326"/>
      <c r="U272" s="326">
        <v>41607</v>
      </c>
      <c r="V272" s="335">
        <v>517</v>
      </c>
      <c r="W272" s="335">
        <v>0</v>
      </c>
      <c r="X272" s="335">
        <v>0</v>
      </c>
      <c r="Y272" s="335">
        <v>0</v>
      </c>
      <c r="Z272" s="335">
        <v>0</v>
      </c>
      <c r="AA272" s="335">
        <v>0</v>
      </c>
      <c r="AB272" s="335">
        <v>0</v>
      </c>
      <c r="AC272" s="335">
        <v>0</v>
      </c>
      <c r="AD272" s="335">
        <v>0</v>
      </c>
      <c r="AE272" s="335">
        <v>0</v>
      </c>
      <c r="AF272" s="335">
        <v>0</v>
      </c>
      <c r="AG272" s="335">
        <v>0</v>
      </c>
      <c r="AH272" s="335">
        <v>0</v>
      </c>
      <c r="AI272" s="335">
        <v>0</v>
      </c>
      <c r="AJ272" s="335">
        <v>14</v>
      </c>
      <c r="AK272" s="335">
        <v>0</v>
      </c>
      <c r="AL272" s="335">
        <v>14</v>
      </c>
      <c r="AM272" s="335">
        <v>503</v>
      </c>
      <c r="AN272" s="335">
        <v>203</v>
      </c>
      <c r="AO272" s="336">
        <v>0.3</v>
      </c>
      <c r="AP272" s="334">
        <v>59.21</v>
      </c>
      <c r="AQ272" s="334">
        <v>84.58</v>
      </c>
      <c r="AR272" s="337">
        <v>-25.374999899999999</v>
      </c>
      <c r="AS272" s="327" t="s">
        <v>51</v>
      </c>
      <c r="AT272" s="327" t="s">
        <v>51</v>
      </c>
      <c r="AU272" s="327">
        <v>517</v>
      </c>
      <c r="AV272" s="327">
        <v>503</v>
      </c>
      <c r="AW272" s="337">
        <v>84.58</v>
      </c>
      <c r="AX272" s="337">
        <v>-25.37</v>
      </c>
      <c r="AY272" s="334" t="s">
        <v>51</v>
      </c>
      <c r="AZ272" s="335">
        <v>0</v>
      </c>
      <c r="BA272" s="335" t="s">
        <v>49</v>
      </c>
      <c r="BB272" s="335" t="s">
        <v>49</v>
      </c>
      <c r="BC272" s="330" t="s">
        <v>1232</v>
      </c>
      <c r="BD272" s="330" t="s">
        <v>966</v>
      </c>
      <c r="BE272" s="218" t="s">
        <v>74</v>
      </c>
      <c r="BF272" s="218" t="s">
        <v>51</v>
      </c>
    </row>
    <row r="273" spans="2:58" ht="60">
      <c r="B273" s="326">
        <v>42124</v>
      </c>
      <c r="C273" s="327" t="s">
        <v>825</v>
      </c>
      <c r="D273" s="327" t="s">
        <v>837</v>
      </c>
      <c r="E273" s="327" t="s">
        <v>910</v>
      </c>
      <c r="F273" s="327">
        <v>8577401</v>
      </c>
      <c r="G273" s="333">
        <v>15223555</v>
      </c>
      <c r="H273" s="327">
        <v>1</v>
      </c>
      <c r="I273" s="327" t="s">
        <v>132</v>
      </c>
      <c r="J273" s="327" t="s">
        <v>852</v>
      </c>
      <c r="K273" s="326">
        <v>41487</v>
      </c>
      <c r="L273" s="326">
        <v>39814</v>
      </c>
      <c r="M273" s="327" t="s">
        <v>839</v>
      </c>
      <c r="N273" s="334">
        <v>128000</v>
      </c>
      <c r="O273" s="334">
        <v>125089.71</v>
      </c>
      <c r="P273" s="334">
        <v>129000</v>
      </c>
      <c r="Q273" s="326">
        <v>42060</v>
      </c>
      <c r="R273" s="334"/>
      <c r="S273" s="327">
        <v>440</v>
      </c>
      <c r="T273" s="326"/>
      <c r="U273" s="326">
        <v>41607</v>
      </c>
      <c r="V273" s="335">
        <v>517</v>
      </c>
      <c r="W273" s="335">
        <v>0</v>
      </c>
      <c r="X273" s="335">
        <v>0</v>
      </c>
      <c r="Y273" s="335">
        <v>0</v>
      </c>
      <c r="Z273" s="335">
        <v>0</v>
      </c>
      <c r="AA273" s="335">
        <v>0</v>
      </c>
      <c r="AB273" s="335">
        <v>0</v>
      </c>
      <c r="AC273" s="335">
        <v>0</v>
      </c>
      <c r="AD273" s="335">
        <v>0</v>
      </c>
      <c r="AE273" s="335">
        <v>0</v>
      </c>
      <c r="AF273" s="335">
        <v>0</v>
      </c>
      <c r="AG273" s="335">
        <v>0</v>
      </c>
      <c r="AH273" s="335">
        <v>0</v>
      </c>
      <c r="AI273" s="335">
        <v>0</v>
      </c>
      <c r="AJ273" s="335">
        <v>11</v>
      </c>
      <c r="AK273" s="335">
        <v>0</v>
      </c>
      <c r="AL273" s="335">
        <v>11</v>
      </c>
      <c r="AM273" s="335">
        <v>506</v>
      </c>
      <c r="AN273" s="335">
        <v>66</v>
      </c>
      <c r="AO273" s="336">
        <v>0.3</v>
      </c>
      <c r="AP273" s="334">
        <v>59.21</v>
      </c>
      <c r="AQ273" s="334">
        <v>84.58</v>
      </c>
      <c r="AR273" s="337">
        <v>-25.374999899999999</v>
      </c>
      <c r="AS273" s="327" t="s">
        <v>51</v>
      </c>
      <c r="AT273" s="327" t="s">
        <v>51</v>
      </c>
      <c r="AU273" s="327">
        <v>517</v>
      </c>
      <c r="AV273" s="327">
        <v>506</v>
      </c>
      <c r="AW273" s="337">
        <v>84.58</v>
      </c>
      <c r="AX273" s="337">
        <v>-25.37</v>
      </c>
      <c r="AY273" s="334" t="s">
        <v>51</v>
      </c>
      <c r="AZ273" s="335">
        <v>0</v>
      </c>
      <c r="BA273" s="335" t="s">
        <v>49</v>
      </c>
      <c r="BB273" s="335" t="s">
        <v>49</v>
      </c>
      <c r="BC273" s="330" t="s">
        <v>1232</v>
      </c>
      <c r="BD273" s="330" t="s">
        <v>966</v>
      </c>
      <c r="BE273" s="218" t="s">
        <v>74</v>
      </c>
      <c r="BF273" s="218" t="s">
        <v>51</v>
      </c>
    </row>
    <row r="274" spans="2:58" ht="105">
      <c r="B274" s="326">
        <v>42124</v>
      </c>
      <c r="C274" s="327" t="s">
        <v>826</v>
      </c>
      <c r="D274" s="327" t="s">
        <v>837</v>
      </c>
      <c r="E274" s="327" t="s">
        <v>881</v>
      </c>
      <c r="F274" s="327">
        <v>8555523</v>
      </c>
      <c r="G274" s="333">
        <v>15155682</v>
      </c>
      <c r="H274" s="327">
        <v>1</v>
      </c>
      <c r="I274" s="327" t="s">
        <v>131</v>
      </c>
      <c r="J274" s="327" t="s">
        <v>842</v>
      </c>
      <c r="K274" s="326">
        <v>41487</v>
      </c>
      <c r="L274" s="326">
        <v>40026</v>
      </c>
      <c r="M274" s="327" t="s">
        <v>839</v>
      </c>
      <c r="N274" s="334">
        <v>140000</v>
      </c>
      <c r="O274" s="334">
        <v>145725.74</v>
      </c>
      <c r="P274" s="334">
        <v>81000</v>
      </c>
      <c r="Q274" s="326">
        <v>41961</v>
      </c>
      <c r="R274" s="334"/>
      <c r="S274" s="327">
        <v>300</v>
      </c>
      <c r="T274" s="326"/>
      <c r="U274" s="326">
        <v>41607</v>
      </c>
      <c r="V274" s="335">
        <v>517</v>
      </c>
      <c r="W274" s="335">
        <v>81</v>
      </c>
      <c r="X274" s="335">
        <v>0</v>
      </c>
      <c r="Y274" s="335">
        <v>0</v>
      </c>
      <c r="Z274" s="335">
        <v>0</v>
      </c>
      <c r="AA274" s="335">
        <v>0</v>
      </c>
      <c r="AB274" s="335">
        <v>0</v>
      </c>
      <c r="AC274" s="335">
        <v>0</v>
      </c>
      <c r="AD274" s="335">
        <v>0</v>
      </c>
      <c r="AE274" s="335">
        <v>0</v>
      </c>
      <c r="AF274" s="335">
        <v>0</v>
      </c>
      <c r="AG274" s="335">
        <v>0</v>
      </c>
      <c r="AH274" s="335">
        <v>0</v>
      </c>
      <c r="AI274" s="335">
        <v>86</v>
      </c>
      <c r="AJ274" s="335">
        <v>14</v>
      </c>
      <c r="AK274" s="335">
        <v>0</v>
      </c>
      <c r="AL274" s="335">
        <v>181</v>
      </c>
      <c r="AM274" s="335">
        <v>336</v>
      </c>
      <c r="AN274" s="335">
        <v>36</v>
      </c>
      <c r="AO274" s="336">
        <v>0.3</v>
      </c>
      <c r="AP274" s="334">
        <v>59.21</v>
      </c>
      <c r="AQ274" s="334">
        <v>84.58</v>
      </c>
      <c r="AR274" s="337">
        <v>-25.374999899999999</v>
      </c>
      <c r="AS274" s="327" t="s">
        <v>51</v>
      </c>
      <c r="AT274" s="327" t="s">
        <v>51</v>
      </c>
      <c r="AU274" s="327">
        <v>517</v>
      </c>
      <c r="AV274" s="327">
        <v>311</v>
      </c>
      <c r="AW274" s="337">
        <v>59.21</v>
      </c>
      <c r="AX274" s="337">
        <v>0</v>
      </c>
      <c r="AY274" s="334" t="s">
        <v>49</v>
      </c>
      <c r="AZ274" s="335">
        <v>25</v>
      </c>
      <c r="BA274" s="335" t="s">
        <v>51</v>
      </c>
      <c r="BB274" s="335" t="s">
        <v>51</v>
      </c>
      <c r="BC274" s="339" t="s">
        <v>975</v>
      </c>
      <c r="BD274" s="330" t="s">
        <v>74</v>
      </c>
      <c r="BE274" s="338" t="s">
        <v>74</v>
      </c>
      <c r="BF274" s="338" t="s">
        <v>74</v>
      </c>
    </row>
    <row r="275" spans="2:58" ht="105">
      <c r="B275" s="326">
        <v>42124</v>
      </c>
      <c r="C275" s="327" t="s">
        <v>826</v>
      </c>
      <c r="D275" s="327" t="s">
        <v>837</v>
      </c>
      <c r="E275" s="327" t="s">
        <v>892</v>
      </c>
      <c r="F275" s="327">
        <v>8557475</v>
      </c>
      <c r="G275" s="333">
        <v>14987051</v>
      </c>
      <c r="H275" s="327">
        <v>1</v>
      </c>
      <c r="I275" s="327" t="s">
        <v>105</v>
      </c>
      <c r="J275" s="327" t="s">
        <v>842</v>
      </c>
      <c r="K275" s="326">
        <v>41426</v>
      </c>
      <c r="L275" s="326">
        <v>40452</v>
      </c>
      <c r="M275" s="327" t="s">
        <v>839</v>
      </c>
      <c r="N275" s="334">
        <v>152000</v>
      </c>
      <c r="O275" s="334">
        <v>198081.03</v>
      </c>
      <c r="P275" s="334">
        <v>213000</v>
      </c>
      <c r="Q275" s="326">
        <v>42124</v>
      </c>
      <c r="R275" s="334"/>
      <c r="S275" s="327">
        <v>330</v>
      </c>
      <c r="T275" s="326"/>
      <c r="U275" s="326">
        <v>41546</v>
      </c>
      <c r="V275" s="335">
        <v>578</v>
      </c>
      <c r="W275" s="335">
        <v>83</v>
      </c>
      <c r="X275" s="335">
        <v>0</v>
      </c>
      <c r="Y275" s="335">
        <v>0</v>
      </c>
      <c r="Z275" s="335">
        <v>0</v>
      </c>
      <c r="AA275" s="335">
        <v>0</v>
      </c>
      <c r="AB275" s="335">
        <v>0</v>
      </c>
      <c r="AC275" s="335">
        <v>0</v>
      </c>
      <c r="AD275" s="335">
        <v>0</v>
      </c>
      <c r="AE275" s="335">
        <v>0</v>
      </c>
      <c r="AF275" s="335">
        <v>0</v>
      </c>
      <c r="AG275" s="335">
        <v>0</v>
      </c>
      <c r="AH275" s="335">
        <v>0</v>
      </c>
      <c r="AI275" s="335">
        <v>0</v>
      </c>
      <c r="AJ275" s="335">
        <v>70</v>
      </c>
      <c r="AK275" s="335">
        <v>0</v>
      </c>
      <c r="AL275" s="335">
        <v>153</v>
      </c>
      <c r="AM275" s="335">
        <v>425</v>
      </c>
      <c r="AN275" s="335">
        <v>95</v>
      </c>
      <c r="AO275" s="336">
        <v>0.3</v>
      </c>
      <c r="AP275" s="334">
        <v>59.21</v>
      </c>
      <c r="AQ275" s="334">
        <v>84.58</v>
      </c>
      <c r="AR275" s="337">
        <v>-25.374999899999999</v>
      </c>
      <c r="AS275" s="327" t="s">
        <v>51</v>
      </c>
      <c r="AT275" s="327" t="s">
        <v>51</v>
      </c>
      <c r="AU275" s="327">
        <v>578</v>
      </c>
      <c r="AV275" s="327">
        <v>401</v>
      </c>
      <c r="AW275" s="337">
        <v>59.21</v>
      </c>
      <c r="AX275" s="337">
        <v>0</v>
      </c>
      <c r="AY275" s="334" t="s">
        <v>49</v>
      </c>
      <c r="AZ275" s="335">
        <v>24</v>
      </c>
      <c r="BA275" s="335" t="s">
        <v>51</v>
      </c>
      <c r="BB275" s="335" t="s">
        <v>51</v>
      </c>
      <c r="BC275" s="339" t="s">
        <v>975</v>
      </c>
      <c r="BD275" s="330" t="s">
        <v>74</v>
      </c>
      <c r="BE275" s="338" t="s">
        <v>74</v>
      </c>
      <c r="BF275" s="338" t="s">
        <v>74</v>
      </c>
    </row>
    <row r="276" spans="2:58" ht="60">
      <c r="B276" s="326">
        <v>42124</v>
      </c>
      <c r="C276" s="327" t="s">
        <v>826</v>
      </c>
      <c r="D276" s="327" t="s">
        <v>837</v>
      </c>
      <c r="E276" s="327" t="s">
        <v>892</v>
      </c>
      <c r="F276" s="327">
        <v>8563563</v>
      </c>
      <c r="G276" s="333">
        <v>14984900</v>
      </c>
      <c r="H276" s="327">
        <v>1</v>
      </c>
      <c r="I276" s="327" t="s">
        <v>132</v>
      </c>
      <c r="J276" s="327" t="s">
        <v>838</v>
      </c>
      <c r="K276" s="326">
        <v>41426</v>
      </c>
      <c r="L276" s="326">
        <v>40664</v>
      </c>
      <c r="M276" s="327" t="s">
        <v>839</v>
      </c>
      <c r="N276" s="334">
        <v>380000</v>
      </c>
      <c r="O276" s="334">
        <v>355766.95</v>
      </c>
      <c r="P276" s="334">
        <v>369900</v>
      </c>
      <c r="Q276" s="326">
        <v>41968</v>
      </c>
      <c r="R276" s="334"/>
      <c r="S276" s="327">
        <v>440</v>
      </c>
      <c r="T276" s="326"/>
      <c r="U276" s="326">
        <v>41546</v>
      </c>
      <c r="V276" s="335">
        <v>578</v>
      </c>
      <c r="W276" s="335">
        <v>0</v>
      </c>
      <c r="X276" s="335">
        <v>0</v>
      </c>
      <c r="Y276" s="335">
        <v>0</v>
      </c>
      <c r="Z276" s="335">
        <v>0</v>
      </c>
      <c r="AA276" s="335">
        <v>0</v>
      </c>
      <c r="AB276" s="335">
        <v>0</v>
      </c>
      <c r="AC276" s="335">
        <v>0</v>
      </c>
      <c r="AD276" s="335">
        <v>0</v>
      </c>
      <c r="AE276" s="335">
        <v>0</v>
      </c>
      <c r="AF276" s="335">
        <v>0</v>
      </c>
      <c r="AG276" s="335">
        <v>0</v>
      </c>
      <c r="AH276" s="335">
        <v>52</v>
      </c>
      <c r="AI276" s="335">
        <v>0</v>
      </c>
      <c r="AJ276" s="335">
        <v>39</v>
      </c>
      <c r="AK276" s="335">
        <v>0</v>
      </c>
      <c r="AL276" s="335">
        <v>91</v>
      </c>
      <c r="AM276" s="335">
        <v>487</v>
      </c>
      <c r="AN276" s="335">
        <v>47</v>
      </c>
      <c r="AO276" s="336">
        <v>0.3</v>
      </c>
      <c r="AP276" s="334">
        <v>59.21</v>
      </c>
      <c r="AQ276" s="334">
        <v>84.58</v>
      </c>
      <c r="AR276" s="337">
        <v>-25.374999899999999</v>
      </c>
      <c r="AS276" s="327" t="s">
        <v>51</v>
      </c>
      <c r="AT276" s="327" t="s">
        <v>51</v>
      </c>
      <c r="AU276" s="327">
        <v>578</v>
      </c>
      <c r="AV276" s="327">
        <v>487</v>
      </c>
      <c r="AW276" s="337">
        <v>84.58</v>
      </c>
      <c r="AX276" s="337">
        <v>-25.37</v>
      </c>
      <c r="AY276" s="334" t="s">
        <v>51</v>
      </c>
      <c r="AZ276" s="335">
        <v>0</v>
      </c>
      <c r="BA276" s="335" t="s">
        <v>49</v>
      </c>
      <c r="BB276" s="335" t="s">
        <v>49</v>
      </c>
      <c r="BC276" s="330" t="s">
        <v>1232</v>
      </c>
      <c r="BD276" s="330" t="s">
        <v>966</v>
      </c>
      <c r="BE276" s="218" t="s">
        <v>74</v>
      </c>
      <c r="BF276" s="218" t="s">
        <v>51</v>
      </c>
    </row>
    <row r="277" spans="2:58" ht="60">
      <c r="B277" s="326">
        <v>42124</v>
      </c>
      <c r="C277" s="327" t="s">
        <v>826</v>
      </c>
      <c r="D277" s="327" t="s">
        <v>837</v>
      </c>
      <c r="E277" s="327" t="s">
        <v>895</v>
      </c>
      <c r="F277" s="327">
        <v>8554009</v>
      </c>
      <c r="G277" s="333">
        <v>15193865</v>
      </c>
      <c r="H277" s="327">
        <v>1</v>
      </c>
      <c r="I277" s="327" t="s">
        <v>132</v>
      </c>
      <c r="J277" s="327" t="s">
        <v>842</v>
      </c>
      <c r="K277" s="326">
        <v>41487</v>
      </c>
      <c r="L277" s="326">
        <v>40513</v>
      </c>
      <c r="M277" s="327" t="s">
        <v>839</v>
      </c>
      <c r="N277" s="334">
        <v>400000</v>
      </c>
      <c r="O277" s="334">
        <v>423124.7</v>
      </c>
      <c r="P277" s="334">
        <v>350000</v>
      </c>
      <c r="Q277" s="326">
        <v>41965</v>
      </c>
      <c r="R277" s="334"/>
      <c r="S277" s="327">
        <v>440</v>
      </c>
      <c r="T277" s="326"/>
      <c r="U277" s="326">
        <v>41607</v>
      </c>
      <c r="V277" s="335">
        <v>517</v>
      </c>
      <c r="W277" s="335">
        <v>0</v>
      </c>
      <c r="X277" s="335">
        <v>0</v>
      </c>
      <c r="Y277" s="335">
        <v>0</v>
      </c>
      <c r="Z277" s="335">
        <v>0</v>
      </c>
      <c r="AA277" s="335">
        <v>0</v>
      </c>
      <c r="AB277" s="335">
        <v>0</v>
      </c>
      <c r="AC277" s="335">
        <v>0</v>
      </c>
      <c r="AD277" s="335">
        <v>0</v>
      </c>
      <c r="AE277" s="335">
        <v>0</v>
      </c>
      <c r="AF277" s="335">
        <v>0</v>
      </c>
      <c r="AG277" s="335">
        <v>0</v>
      </c>
      <c r="AH277" s="335">
        <v>0</v>
      </c>
      <c r="AI277" s="335">
        <v>0</v>
      </c>
      <c r="AJ277" s="335">
        <v>11</v>
      </c>
      <c r="AK277" s="335">
        <v>0</v>
      </c>
      <c r="AL277" s="335">
        <v>11</v>
      </c>
      <c r="AM277" s="335">
        <v>506</v>
      </c>
      <c r="AN277" s="335">
        <v>66</v>
      </c>
      <c r="AO277" s="336">
        <v>0.3</v>
      </c>
      <c r="AP277" s="334">
        <v>59.21</v>
      </c>
      <c r="AQ277" s="334">
        <v>84.58</v>
      </c>
      <c r="AR277" s="337">
        <v>-25.374999899999999</v>
      </c>
      <c r="AS277" s="327" t="s">
        <v>51</v>
      </c>
      <c r="AT277" s="327" t="s">
        <v>51</v>
      </c>
      <c r="AU277" s="327">
        <v>517</v>
      </c>
      <c r="AV277" s="327">
        <v>506</v>
      </c>
      <c r="AW277" s="337">
        <v>84.58</v>
      </c>
      <c r="AX277" s="337">
        <v>-25.37</v>
      </c>
      <c r="AY277" s="334" t="s">
        <v>51</v>
      </c>
      <c r="AZ277" s="335">
        <v>0</v>
      </c>
      <c r="BA277" s="335" t="s">
        <v>49</v>
      </c>
      <c r="BB277" s="335" t="s">
        <v>49</v>
      </c>
      <c r="BC277" s="330" t="s">
        <v>1232</v>
      </c>
      <c r="BD277" s="330" t="s">
        <v>966</v>
      </c>
      <c r="BE277" s="218" t="s">
        <v>74</v>
      </c>
      <c r="BF277" s="218" t="s">
        <v>51</v>
      </c>
    </row>
    <row r="278" spans="2:58" ht="60">
      <c r="B278" s="326">
        <v>42124</v>
      </c>
      <c r="C278" s="327" t="s">
        <v>826</v>
      </c>
      <c r="D278" s="327" t="s">
        <v>837</v>
      </c>
      <c r="E278" s="327" t="s">
        <v>885</v>
      </c>
      <c r="F278" s="327">
        <v>8551753</v>
      </c>
      <c r="G278" s="333">
        <v>15019409</v>
      </c>
      <c r="H278" s="327">
        <v>1</v>
      </c>
      <c r="I278" s="327" t="s">
        <v>133</v>
      </c>
      <c r="J278" s="327" t="s">
        <v>852</v>
      </c>
      <c r="K278" s="326">
        <v>41426</v>
      </c>
      <c r="L278" s="326">
        <v>40238</v>
      </c>
      <c r="M278" s="327" t="s">
        <v>839</v>
      </c>
      <c r="N278" s="334">
        <v>152000</v>
      </c>
      <c r="O278" s="334">
        <v>149358.70000000001</v>
      </c>
      <c r="P278" s="334">
        <v>59000</v>
      </c>
      <c r="Q278" s="326">
        <v>42029</v>
      </c>
      <c r="R278" s="334"/>
      <c r="S278" s="327">
        <v>300</v>
      </c>
      <c r="T278" s="326"/>
      <c r="U278" s="326">
        <v>41546</v>
      </c>
      <c r="V278" s="335">
        <v>578</v>
      </c>
      <c r="W278" s="335">
        <v>0</v>
      </c>
      <c r="X278" s="335">
        <v>0</v>
      </c>
      <c r="Y278" s="335">
        <v>0</v>
      </c>
      <c r="Z278" s="335">
        <v>109</v>
      </c>
      <c r="AA278" s="335">
        <v>0</v>
      </c>
      <c r="AB278" s="335">
        <v>0</v>
      </c>
      <c r="AC278" s="335">
        <v>0</v>
      </c>
      <c r="AD278" s="335">
        <v>0</v>
      </c>
      <c r="AE278" s="335">
        <v>0</v>
      </c>
      <c r="AF278" s="335">
        <v>0</v>
      </c>
      <c r="AG278" s="335">
        <v>0</v>
      </c>
      <c r="AH278" s="335">
        <v>0</v>
      </c>
      <c r="AI278" s="335">
        <v>17</v>
      </c>
      <c r="AJ278" s="335">
        <v>14</v>
      </c>
      <c r="AK278" s="335">
        <v>0</v>
      </c>
      <c r="AL278" s="335">
        <v>140</v>
      </c>
      <c r="AM278" s="335">
        <v>438</v>
      </c>
      <c r="AN278" s="335">
        <v>138</v>
      </c>
      <c r="AO278" s="336">
        <v>0.3</v>
      </c>
      <c r="AP278" s="334">
        <v>59.21</v>
      </c>
      <c r="AQ278" s="334">
        <v>84.58</v>
      </c>
      <c r="AR278" s="337">
        <v>-25.374999899999999</v>
      </c>
      <c r="AS278" s="327" t="s">
        <v>51</v>
      </c>
      <c r="AT278" s="327" t="s">
        <v>51</v>
      </c>
      <c r="AU278" s="327">
        <v>578</v>
      </c>
      <c r="AV278" s="327">
        <v>438</v>
      </c>
      <c r="AW278" s="337">
        <v>84.58</v>
      </c>
      <c r="AX278" s="337">
        <v>-25.37</v>
      </c>
      <c r="AY278" s="334" t="s">
        <v>51</v>
      </c>
      <c r="AZ278" s="335">
        <v>0</v>
      </c>
      <c r="BA278" s="335" t="s">
        <v>49</v>
      </c>
      <c r="BB278" s="335" t="s">
        <v>49</v>
      </c>
      <c r="BC278" s="330" t="s">
        <v>1232</v>
      </c>
      <c r="BD278" s="330" t="s">
        <v>966</v>
      </c>
      <c r="BE278" s="218" t="s">
        <v>74</v>
      </c>
      <c r="BF278" s="218" t="s">
        <v>51</v>
      </c>
    </row>
    <row r="279" spans="2:58" ht="105">
      <c r="B279" s="326">
        <v>42124</v>
      </c>
      <c r="C279" s="327" t="s">
        <v>826</v>
      </c>
      <c r="D279" s="327" t="s">
        <v>837</v>
      </c>
      <c r="E279" s="327" t="s">
        <v>886</v>
      </c>
      <c r="F279" s="327">
        <v>8551974</v>
      </c>
      <c r="G279" s="333">
        <v>15092455</v>
      </c>
      <c r="H279" s="327">
        <v>1</v>
      </c>
      <c r="I279" s="327" t="s">
        <v>120</v>
      </c>
      <c r="J279" s="327" t="s">
        <v>842</v>
      </c>
      <c r="K279" s="326">
        <v>41426</v>
      </c>
      <c r="L279" s="326">
        <v>40299</v>
      </c>
      <c r="M279" s="327" t="s">
        <v>839</v>
      </c>
      <c r="N279" s="334">
        <v>216750</v>
      </c>
      <c r="O279" s="334">
        <v>246229.42</v>
      </c>
      <c r="P279" s="334">
        <v>215000</v>
      </c>
      <c r="Q279" s="326">
        <v>42061</v>
      </c>
      <c r="R279" s="334"/>
      <c r="S279" s="327">
        <v>390</v>
      </c>
      <c r="T279" s="326"/>
      <c r="U279" s="326">
        <v>41546</v>
      </c>
      <c r="V279" s="335">
        <v>578</v>
      </c>
      <c r="W279" s="335">
        <v>80</v>
      </c>
      <c r="X279" s="335">
        <v>0</v>
      </c>
      <c r="Y279" s="335">
        <v>0</v>
      </c>
      <c r="Z279" s="335">
        <v>0</v>
      </c>
      <c r="AA279" s="335">
        <v>0</v>
      </c>
      <c r="AB279" s="335">
        <v>0</v>
      </c>
      <c r="AC279" s="335">
        <v>0</v>
      </c>
      <c r="AD279" s="335">
        <v>0</v>
      </c>
      <c r="AE279" s="335">
        <v>0</v>
      </c>
      <c r="AF279" s="335">
        <v>0</v>
      </c>
      <c r="AG279" s="335">
        <v>0</v>
      </c>
      <c r="AH279" s="335">
        <v>39</v>
      </c>
      <c r="AI279" s="335">
        <v>0</v>
      </c>
      <c r="AJ279" s="335">
        <v>14</v>
      </c>
      <c r="AK279" s="335">
        <v>0</v>
      </c>
      <c r="AL279" s="335">
        <v>133</v>
      </c>
      <c r="AM279" s="335">
        <v>445</v>
      </c>
      <c r="AN279" s="335">
        <v>55</v>
      </c>
      <c r="AO279" s="336">
        <v>0.3</v>
      </c>
      <c r="AP279" s="334">
        <v>59.21</v>
      </c>
      <c r="AQ279" s="334">
        <v>84.58</v>
      </c>
      <c r="AR279" s="337">
        <v>-25.374999899999999</v>
      </c>
      <c r="AS279" s="327" t="s">
        <v>51</v>
      </c>
      <c r="AT279" s="327" t="s">
        <v>51</v>
      </c>
      <c r="AU279" s="327">
        <v>578</v>
      </c>
      <c r="AV279" s="327">
        <v>419</v>
      </c>
      <c r="AW279" s="337">
        <v>59.21</v>
      </c>
      <c r="AX279" s="337">
        <v>0</v>
      </c>
      <c r="AY279" s="334" t="s">
        <v>49</v>
      </c>
      <c r="AZ279" s="335">
        <v>26</v>
      </c>
      <c r="BA279" s="335" t="s">
        <v>51</v>
      </c>
      <c r="BB279" s="335" t="s">
        <v>51</v>
      </c>
      <c r="BC279" s="339" t="s">
        <v>975</v>
      </c>
      <c r="BD279" s="330" t="s">
        <v>74</v>
      </c>
      <c r="BE279" s="338" t="s">
        <v>74</v>
      </c>
      <c r="BF279" s="338" t="s">
        <v>74</v>
      </c>
    </row>
    <row r="280" spans="2:58" ht="60">
      <c r="B280" s="326">
        <v>42124</v>
      </c>
      <c r="C280" s="327" t="s">
        <v>825</v>
      </c>
      <c r="D280" s="327" t="s">
        <v>837</v>
      </c>
      <c r="E280" s="327" t="s">
        <v>873</v>
      </c>
      <c r="F280" s="327">
        <v>8576594</v>
      </c>
      <c r="G280" s="333">
        <v>15268386</v>
      </c>
      <c r="H280" s="327">
        <v>1</v>
      </c>
      <c r="I280" s="327" t="s">
        <v>133</v>
      </c>
      <c r="J280" s="327" t="s">
        <v>842</v>
      </c>
      <c r="K280" s="326">
        <v>41487</v>
      </c>
      <c r="L280" s="326">
        <v>40057</v>
      </c>
      <c r="M280" s="327" t="s">
        <v>839</v>
      </c>
      <c r="N280" s="334">
        <v>560000</v>
      </c>
      <c r="O280" s="334">
        <v>600642.75</v>
      </c>
      <c r="P280" s="334">
        <v>650000</v>
      </c>
      <c r="Q280" s="326">
        <v>42108</v>
      </c>
      <c r="R280" s="334"/>
      <c r="S280" s="327">
        <v>300</v>
      </c>
      <c r="T280" s="326"/>
      <c r="U280" s="326">
        <v>41607</v>
      </c>
      <c r="V280" s="335">
        <v>517</v>
      </c>
      <c r="W280" s="335">
        <v>0</v>
      </c>
      <c r="X280" s="335">
        <v>0</v>
      </c>
      <c r="Y280" s="335">
        <v>0</v>
      </c>
      <c r="Z280" s="335">
        <v>0</v>
      </c>
      <c r="AA280" s="335">
        <v>0</v>
      </c>
      <c r="AB280" s="335">
        <v>0</v>
      </c>
      <c r="AC280" s="335">
        <v>0</v>
      </c>
      <c r="AD280" s="335">
        <v>0</v>
      </c>
      <c r="AE280" s="335">
        <v>0</v>
      </c>
      <c r="AF280" s="335">
        <v>0</v>
      </c>
      <c r="AG280" s="335">
        <v>0</v>
      </c>
      <c r="AH280" s="335">
        <v>0</v>
      </c>
      <c r="AI280" s="335">
        <v>0</v>
      </c>
      <c r="AJ280" s="335">
        <v>14</v>
      </c>
      <c r="AK280" s="335">
        <v>0</v>
      </c>
      <c r="AL280" s="335">
        <v>14</v>
      </c>
      <c r="AM280" s="335">
        <v>503</v>
      </c>
      <c r="AN280" s="335">
        <v>203</v>
      </c>
      <c r="AO280" s="336">
        <v>0.3</v>
      </c>
      <c r="AP280" s="334">
        <v>59.21</v>
      </c>
      <c r="AQ280" s="334">
        <v>84.58</v>
      </c>
      <c r="AR280" s="337">
        <v>-25.374999899999999</v>
      </c>
      <c r="AS280" s="327" t="s">
        <v>51</v>
      </c>
      <c r="AT280" s="327" t="s">
        <v>51</v>
      </c>
      <c r="AU280" s="327">
        <v>517</v>
      </c>
      <c r="AV280" s="327">
        <v>503</v>
      </c>
      <c r="AW280" s="337">
        <v>84.58</v>
      </c>
      <c r="AX280" s="337">
        <v>-25.37</v>
      </c>
      <c r="AY280" s="334" t="s">
        <v>51</v>
      </c>
      <c r="AZ280" s="335">
        <v>0</v>
      </c>
      <c r="BA280" s="335" t="s">
        <v>49</v>
      </c>
      <c r="BB280" s="335" t="s">
        <v>49</v>
      </c>
      <c r="BC280" s="330" t="s">
        <v>1232</v>
      </c>
      <c r="BD280" s="330" t="s">
        <v>966</v>
      </c>
      <c r="BE280" s="218" t="s">
        <v>74</v>
      </c>
      <c r="BF280" s="218" t="s">
        <v>51</v>
      </c>
    </row>
    <row r="281" spans="2:58" ht="60">
      <c r="B281" s="326">
        <v>42124</v>
      </c>
      <c r="C281" s="327" t="s">
        <v>826</v>
      </c>
      <c r="D281" s="327" t="s">
        <v>837</v>
      </c>
      <c r="E281" s="327" t="s">
        <v>888</v>
      </c>
      <c r="F281" s="327">
        <v>8541062</v>
      </c>
      <c r="G281" s="333">
        <v>15635071</v>
      </c>
      <c r="H281" s="327">
        <v>1</v>
      </c>
      <c r="I281" s="327" t="s">
        <v>132</v>
      </c>
      <c r="J281" s="327" t="s">
        <v>842</v>
      </c>
      <c r="K281" s="326">
        <v>41548</v>
      </c>
      <c r="L281" s="326">
        <v>40148</v>
      </c>
      <c r="M281" s="327" t="s">
        <v>839</v>
      </c>
      <c r="N281" s="334">
        <v>214500</v>
      </c>
      <c r="O281" s="334">
        <v>252595.24</v>
      </c>
      <c r="P281" s="334">
        <v>212000</v>
      </c>
      <c r="Q281" s="326">
        <v>42044</v>
      </c>
      <c r="R281" s="334"/>
      <c r="S281" s="327">
        <v>440</v>
      </c>
      <c r="T281" s="326"/>
      <c r="U281" s="326">
        <v>41668</v>
      </c>
      <c r="V281" s="335">
        <v>456</v>
      </c>
      <c r="W281" s="335">
        <v>0</v>
      </c>
      <c r="X281" s="335">
        <v>0</v>
      </c>
      <c r="Y281" s="335">
        <v>0</v>
      </c>
      <c r="Z281" s="335">
        <v>0</v>
      </c>
      <c r="AA281" s="335">
        <v>0</v>
      </c>
      <c r="AB281" s="335">
        <v>0</v>
      </c>
      <c r="AC281" s="335">
        <v>0</v>
      </c>
      <c r="AD281" s="335">
        <v>0</v>
      </c>
      <c r="AE281" s="335">
        <v>0</v>
      </c>
      <c r="AF281" s="335">
        <v>0</v>
      </c>
      <c r="AG281" s="335">
        <v>0</v>
      </c>
      <c r="AH281" s="335">
        <v>0</v>
      </c>
      <c r="AI281" s="335">
        <v>0</v>
      </c>
      <c r="AJ281" s="335">
        <v>11</v>
      </c>
      <c r="AK281" s="335">
        <v>0</v>
      </c>
      <c r="AL281" s="335">
        <v>11</v>
      </c>
      <c r="AM281" s="335">
        <v>445</v>
      </c>
      <c r="AN281" s="335">
        <v>5</v>
      </c>
      <c r="AO281" s="336">
        <v>0.3</v>
      </c>
      <c r="AP281" s="334">
        <v>59.21</v>
      </c>
      <c r="AQ281" s="334">
        <v>84.58</v>
      </c>
      <c r="AR281" s="337">
        <v>-25.374999899999999</v>
      </c>
      <c r="AS281" s="327" t="s">
        <v>51</v>
      </c>
      <c r="AT281" s="327" t="s">
        <v>51</v>
      </c>
      <c r="AU281" s="327">
        <v>456</v>
      </c>
      <c r="AV281" s="327">
        <v>445</v>
      </c>
      <c r="AW281" s="337">
        <v>84.58</v>
      </c>
      <c r="AX281" s="337">
        <v>-25.37</v>
      </c>
      <c r="AY281" s="334" t="s">
        <v>51</v>
      </c>
      <c r="AZ281" s="335">
        <v>0</v>
      </c>
      <c r="BA281" s="335" t="s">
        <v>49</v>
      </c>
      <c r="BB281" s="335" t="s">
        <v>49</v>
      </c>
      <c r="BC281" s="330" t="s">
        <v>1232</v>
      </c>
      <c r="BD281" s="330" t="s">
        <v>966</v>
      </c>
      <c r="BE281" s="218" t="s">
        <v>74</v>
      </c>
      <c r="BF281" s="218" t="s">
        <v>51</v>
      </c>
    </row>
    <row r="282" spans="2:58" ht="60">
      <c r="B282" s="326">
        <v>42124</v>
      </c>
      <c r="C282" s="327" t="s">
        <v>826</v>
      </c>
      <c r="D282" s="327" t="s">
        <v>837</v>
      </c>
      <c r="E282" s="327" t="s">
        <v>886</v>
      </c>
      <c r="F282" s="327">
        <v>8542837</v>
      </c>
      <c r="G282" s="333">
        <v>15079924</v>
      </c>
      <c r="H282" s="327">
        <v>1</v>
      </c>
      <c r="I282" s="327" t="s">
        <v>133</v>
      </c>
      <c r="J282" s="327" t="s">
        <v>842</v>
      </c>
      <c r="K282" s="326">
        <v>41426</v>
      </c>
      <c r="L282" s="326">
        <v>40087</v>
      </c>
      <c r="M282" s="327" t="s">
        <v>839</v>
      </c>
      <c r="N282" s="334">
        <v>322000</v>
      </c>
      <c r="O282" s="334">
        <v>315911.96999999997</v>
      </c>
      <c r="P282" s="334">
        <v>335000</v>
      </c>
      <c r="Q282" s="326">
        <v>42083</v>
      </c>
      <c r="R282" s="334"/>
      <c r="S282" s="327">
        <v>300</v>
      </c>
      <c r="T282" s="326"/>
      <c r="U282" s="326">
        <v>41546</v>
      </c>
      <c r="V282" s="335">
        <v>578</v>
      </c>
      <c r="W282" s="335">
        <v>0</v>
      </c>
      <c r="X282" s="335">
        <v>0</v>
      </c>
      <c r="Y282" s="335">
        <v>0</v>
      </c>
      <c r="Z282" s="335">
        <v>0</v>
      </c>
      <c r="AA282" s="335">
        <v>0</v>
      </c>
      <c r="AB282" s="335">
        <v>0</v>
      </c>
      <c r="AC282" s="335">
        <v>0</v>
      </c>
      <c r="AD282" s="335">
        <v>0</v>
      </c>
      <c r="AE282" s="335">
        <v>0</v>
      </c>
      <c r="AF282" s="335">
        <v>0</v>
      </c>
      <c r="AG282" s="335">
        <v>0</v>
      </c>
      <c r="AH282" s="335">
        <v>0</v>
      </c>
      <c r="AI282" s="335">
        <v>166</v>
      </c>
      <c r="AJ282" s="335">
        <v>14</v>
      </c>
      <c r="AK282" s="335">
        <v>0</v>
      </c>
      <c r="AL282" s="335">
        <v>180</v>
      </c>
      <c r="AM282" s="335">
        <v>398</v>
      </c>
      <c r="AN282" s="335">
        <v>98</v>
      </c>
      <c r="AO282" s="336">
        <v>0.3</v>
      </c>
      <c r="AP282" s="334">
        <v>59.21</v>
      </c>
      <c r="AQ282" s="334">
        <v>84.58</v>
      </c>
      <c r="AR282" s="337">
        <v>-25.374999899999999</v>
      </c>
      <c r="AS282" s="327" t="s">
        <v>51</v>
      </c>
      <c r="AT282" s="327" t="s">
        <v>51</v>
      </c>
      <c r="AU282" s="327">
        <v>578</v>
      </c>
      <c r="AV282" s="327">
        <v>398</v>
      </c>
      <c r="AW282" s="337">
        <v>84.58</v>
      </c>
      <c r="AX282" s="337">
        <v>-25.37</v>
      </c>
      <c r="AY282" s="334" t="s">
        <v>51</v>
      </c>
      <c r="AZ282" s="335">
        <v>0</v>
      </c>
      <c r="BA282" s="335" t="s">
        <v>49</v>
      </c>
      <c r="BB282" s="335" t="s">
        <v>49</v>
      </c>
      <c r="BC282" s="330" t="s">
        <v>1232</v>
      </c>
      <c r="BD282" s="330" t="s">
        <v>966</v>
      </c>
      <c r="BE282" s="218" t="s">
        <v>74</v>
      </c>
      <c r="BF282" s="218" t="s">
        <v>51</v>
      </c>
    </row>
    <row r="283" spans="2:58" ht="60">
      <c r="B283" s="326">
        <v>42124</v>
      </c>
      <c r="C283" s="327" t="s">
        <v>826</v>
      </c>
      <c r="D283" s="327" t="s">
        <v>837</v>
      </c>
      <c r="E283" s="327" t="s">
        <v>843</v>
      </c>
      <c r="F283" s="327">
        <v>8563581</v>
      </c>
      <c r="G283" s="333">
        <v>14965354</v>
      </c>
      <c r="H283" s="327">
        <v>1</v>
      </c>
      <c r="I283" s="327" t="s">
        <v>133</v>
      </c>
      <c r="J283" s="327" t="s">
        <v>842</v>
      </c>
      <c r="K283" s="326">
        <v>41426</v>
      </c>
      <c r="L283" s="326">
        <v>39387</v>
      </c>
      <c r="M283" s="327" t="s">
        <v>839</v>
      </c>
      <c r="N283" s="334">
        <v>321300</v>
      </c>
      <c r="O283" s="334">
        <v>313596.75</v>
      </c>
      <c r="P283" s="334">
        <v>420000</v>
      </c>
      <c r="Q283" s="326">
        <v>42079</v>
      </c>
      <c r="R283" s="334"/>
      <c r="S283" s="327">
        <v>300</v>
      </c>
      <c r="T283" s="326"/>
      <c r="U283" s="326">
        <v>41546</v>
      </c>
      <c r="V283" s="335">
        <v>578</v>
      </c>
      <c r="W283" s="335">
        <v>0</v>
      </c>
      <c r="X283" s="335">
        <v>0</v>
      </c>
      <c r="Y283" s="335">
        <v>0</v>
      </c>
      <c r="Z283" s="335">
        <v>0</v>
      </c>
      <c r="AA283" s="335">
        <v>0</v>
      </c>
      <c r="AB283" s="335">
        <v>0</v>
      </c>
      <c r="AC283" s="335">
        <v>0</v>
      </c>
      <c r="AD283" s="335">
        <v>0</v>
      </c>
      <c r="AE283" s="335">
        <v>0</v>
      </c>
      <c r="AF283" s="335">
        <v>0</v>
      </c>
      <c r="AG283" s="335">
        <v>0</v>
      </c>
      <c r="AH283" s="335">
        <v>0</v>
      </c>
      <c r="AI283" s="335">
        <v>0</v>
      </c>
      <c r="AJ283" s="335">
        <v>14</v>
      </c>
      <c r="AK283" s="335">
        <v>0</v>
      </c>
      <c r="AL283" s="335">
        <v>14</v>
      </c>
      <c r="AM283" s="335">
        <v>564</v>
      </c>
      <c r="AN283" s="335">
        <v>264</v>
      </c>
      <c r="AO283" s="336">
        <v>0.3</v>
      </c>
      <c r="AP283" s="334">
        <v>59.21</v>
      </c>
      <c r="AQ283" s="334">
        <v>84.58</v>
      </c>
      <c r="AR283" s="337">
        <v>-25.374999899999999</v>
      </c>
      <c r="AS283" s="327" t="s">
        <v>51</v>
      </c>
      <c r="AT283" s="327" t="s">
        <v>51</v>
      </c>
      <c r="AU283" s="327">
        <v>578</v>
      </c>
      <c r="AV283" s="327">
        <v>564</v>
      </c>
      <c r="AW283" s="337">
        <v>84.58</v>
      </c>
      <c r="AX283" s="337">
        <v>-25.37</v>
      </c>
      <c r="AY283" s="334" t="s">
        <v>51</v>
      </c>
      <c r="AZ283" s="335">
        <v>0</v>
      </c>
      <c r="BA283" s="335" t="s">
        <v>49</v>
      </c>
      <c r="BB283" s="335" t="s">
        <v>49</v>
      </c>
      <c r="BC283" s="330" t="s">
        <v>1232</v>
      </c>
      <c r="BD283" s="330" t="s">
        <v>966</v>
      </c>
      <c r="BE283" s="218" t="s">
        <v>74</v>
      </c>
      <c r="BF283" s="218" t="s">
        <v>51</v>
      </c>
    </row>
    <row r="284" spans="2:58" ht="60">
      <c r="B284" s="326">
        <v>42124</v>
      </c>
      <c r="C284" s="327" t="s">
        <v>826</v>
      </c>
      <c r="D284" s="327" t="s">
        <v>837</v>
      </c>
      <c r="E284" s="327" t="s">
        <v>886</v>
      </c>
      <c r="F284" s="327">
        <v>8559290</v>
      </c>
      <c r="G284" s="333">
        <v>15079858</v>
      </c>
      <c r="H284" s="327">
        <v>1</v>
      </c>
      <c r="I284" s="327" t="s">
        <v>133</v>
      </c>
      <c r="J284" s="327" t="s">
        <v>842</v>
      </c>
      <c r="K284" s="326">
        <v>41426</v>
      </c>
      <c r="L284" s="326">
        <v>40026</v>
      </c>
      <c r="M284" s="327" t="s">
        <v>839</v>
      </c>
      <c r="N284" s="334">
        <v>367500</v>
      </c>
      <c r="O284" s="334">
        <v>361153.59</v>
      </c>
      <c r="P284" s="334">
        <v>600000</v>
      </c>
      <c r="Q284" s="326">
        <v>42087</v>
      </c>
      <c r="R284" s="334"/>
      <c r="S284" s="327">
        <v>300</v>
      </c>
      <c r="T284" s="326"/>
      <c r="U284" s="326">
        <v>41546</v>
      </c>
      <c r="V284" s="335">
        <v>578</v>
      </c>
      <c r="W284" s="335">
        <v>0</v>
      </c>
      <c r="X284" s="335">
        <v>0</v>
      </c>
      <c r="Y284" s="335">
        <v>0</v>
      </c>
      <c r="Z284" s="335">
        <v>0</v>
      </c>
      <c r="AA284" s="335">
        <v>0</v>
      </c>
      <c r="AB284" s="335">
        <v>0</v>
      </c>
      <c r="AC284" s="335">
        <v>0</v>
      </c>
      <c r="AD284" s="335">
        <v>0</v>
      </c>
      <c r="AE284" s="335">
        <v>0</v>
      </c>
      <c r="AF284" s="335">
        <v>0</v>
      </c>
      <c r="AG284" s="335">
        <v>0</v>
      </c>
      <c r="AH284" s="335">
        <v>6</v>
      </c>
      <c r="AI284" s="335">
        <v>139</v>
      </c>
      <c r="AJ284" s="335">
        <v>14</v>
      </c>
      <c r="AK284" s="335">
        <v>0</v>
      </c>
      <c r="AL284" s="335">
        <v>159</v>
      </c>
      <c r="AM284" s="335">
        <v>419</v>
      </c>
      <c r="AN284" s="335">
        <v>119</v>
      </c>
      <c r="AO284" s="336">
        <v>0.3</v>
      </c>
      <c r="AP284" s="334">
        <v>59.21</v>
      </c>
      <c r="AQ284" s="334">
        <v>84.58</v>
      </c>
      <c r="AR284" s="337">
        <v>-25.374999899999999</v>
      </c>
      <c r="AS284" s="327" t="s">
        <v>51</v>
      </c>
      <c r="AT284" s="327" t="s">
        <v>51</v>
      </c>
      <c r="AU284" s="327">
        <v>578</v>
      </c>
      <c r="AV284" s="327">
        <v>419</v>
      </c>
      <c r="AW284" s="337">
        <v>84.58</v>
      </c>
      <c r="AX284" s="337">
        <v>-25.37</v>
      </c>
      <c r="AY284" s="334" t="s">
        <v>51</v>
      </c>
      <c r="AZ284" s="335">
        <v>0</v>
      </c>
      <c r="BA284" s="335" t="s">
        <v>49</v>
      </c>
      <c r="BB284" s="335" t="s">
        <v>49</v>
      </c>
      <c r="BC284" s="330" t="s">
        <v>1232</v>
      </c>
      <c r="BD284" s="330" t="s">
        <v>966</v>
      </c>
      <c r="BE284" s="218" t="s">
        <v>74</v>
      </c>
      <c r="BF284" s="218" t="s">
        <v>51</v>
      </c>
    </row>
    <row r="285" spans="2:58" ht="60">
      <c r="B285" s="326">
        <v>42124</v>
      </c>
      <c r="C285" s="327" t="s">
        <v>826</v>
      </c>
      <c r="D285" s="327" t="s">
        <v>837</v>
      </c>
      <c r="E285" s="327" t="s">
        <v>847</v>
      </c>
      <c r="F285" s="327">
        <v>8557020</v>
      </c>
      <c r="G285" s="333">
        <v>15074503</v>
      </c>
      <c r="H285" s="327">
        <v>1</v>
      </c>
      <c r="I285" s="327" t="s">
        <v>132</v>
      </c>
      <c r="J285" s="327" t="s">
        <v>842</v>
      </c>
      <c r="K285" s="326">
        <v>41426</v>
      </c>
      <c r="L285" s="326">
        <v>40087</v>
      </c>
      <c r="M285" s="327" t="s">
        <v>839</v>
      </c>
      <c r="N285" s="334">
        <v>225000</v>
      </c>
      <c r="O285" s="334">
        <v>231456.64000000001</v>
      </c>
      <c r="P285" s="334">
        <v>285000</v>
      </c>
      <c r="Q285" s="326">
        <v>41999</v>
      </c>
      <c r="R285" s="334"/>
      <c r="S285" s="327">
        <v>440</v>
      </c>
      <c r="T285" s="326"/>
      <c r="U285" s="326">
        <v>41546</v>
      </c>
      <c r="V285" s="335">
        <v>578</v>
      </c>
      <c r="W285" s="335">
        <v>0</v>
      </c>
      <c r="X285" s="335">
        <v>0</v>
      </c>
      <c r="Y285" s="335">
        <v>0</v>
      </c>
      <c r="Z285" s="335">
        <v>0</v>
      </c>
      <c r="AA285" s="335">
        <v>0</v>
      </c>
      <c r="AB285" s="335">
        <v>0</v>
      </c>
      <c r="AC285" s="335">
        <v>0</v>
      </c>
      <c r="AD285" s="335">
        <v>0</v>
      </c>
      <c r="AE285" s="335">
        <v>0</v>
      </c>
      <c r="AF285" s="335">
        <v>0</v>
      </c>
      <c r="AG285" s="335">
        <v>0</v>
      </c>
      <c r="AH285" s="335">
        <v>0</v>
      </c>
      <c r="AI285" s="335">
        <v>51</v>
      </c>
      <c r="AJ285" s="335">
        <v>25</v>
      </c>
      <c r="AK285" s="335">
        <v>0</v>
      </c>
      <c r="AL285" s="335">
        <v>76</v>
      </c>
      <c r="AM285" s="335">
        <v>502</v>
      </c>
      <c r="AN285" s="335">
        <v>62</v>
      </c>
      <c r="AO285" s="336">
        <v>0.3</v>
      </c>
      <c r="AP285" s="334">
        <v>59.21</v>
      </c>
      <c r="AQ285" s="334">
        <v>84.58</v>
      </c>
      <c r="AR285" s="337">
        <v>-25.374999899999999</v>
      </c>
      <c r="AS285" s="327" t="s">
        <v>51</v>
      </c>
      <c r="AT285" s="327" t="s">
        <v>51</v>
      </c>
      <c r="AU285" s="327">
        <v>578</v>
      </c>
      <c r="AV285" s="327">
        <v>502</v>
      </c>
      <c r="AW285" s="337">
        <v>84.58</v>
      </c>
      <c r="AX285" s="337">
        <v>-25.37</v>
      </c>
      <c r="AY285" s="334" t="s">
        <v>51</v>
      </c>
      <c r="AZ285" s="335">
        <v>0</v>
      </c>
      <c r="BA285" s="335" t="s">
        <v>49</v>
      </c>
      <c r="BB285" s="335" t="s">
        <v>49</v>
      </c>
      <c r="BC285" s="330" t="s">
        <v>1232</v>
      </c>
      <c r="BD285" s="330" t="s">
        <v>966</v>
      </c>
      <c r="BE285" s="218" t="s">
        <v>74</v>
      </c>
      <c r="BF285" s="218" t="s">
        <v>51</v>
      </c>
    </row>
    <row r="286" spans="2:58" ht="60">
      <c r="B286" s="326">
        <v>42124</v>
      </c>
      <c r="C286" s="327" t="s">
        <v>826</v>
      </c>
      <c r="D286" s="327" t="s">
        <v>837</v>
      </c>
      <c r="E286" s="327" t="s">
        <v>927</v>
      </c>
      <c r="F286" s="327">
        <v>8546448</v>
      </c>
      <c r="G286" s="333">
        <v>15184302</v>
      </c>
      <c r="H286" s="327">
        <v>1</v>
      </c>
      <c r="I286" s="327" t="s">
        <v>133</v>
      </c>
      <c r="J286" s="327" t="s">
        <v>842</v>
      </c>
      <c r="K286" s="326">
        <v>41487</v>
      </c>
      <c r="L286" s="326">
        <v>39783</v>
      </c>
      <c r="M286" s="327" t="s">
        <v>839</v>
      </c>
      <c r="N286" s="334">
        <v>148800</v>
      </c>
      <c r="O286" s="334">
        <v>151390.32999999999</v>
      </c>
      <c r="P286" s="334">
        <v>205000</v>
      </c>
      <c r="Q286" s="326">
        <v>41754</v>
      </c>
      <c r="R286" s="334"/>
      <c r="S286" s="327">
        <v>300</v>
      </c>
      <c r="T286" s="326"/>
      <c r="U286" s="326">
        <v>41607</v>
      </c>
      <c r="V286" s="335">
        <v>517</v>
      </c>
      <c r="W286" s="335">
        <v>0</v>
      </c>
      <c r="X286" s="335">
        <v>0</v>
      </c>
      <c r="Y286" s="335">
        <v>0</v>
      </c>
      <c r="Z286" s="335">
        <v>0</v>
      </c>
      <c r="AA286" s="335">
        <v>0</v>
      </c>
      <c r="AB286" s="335">
        <v>0</v>
      </c>
      <c r="AC286" s="335">
        <v>0</v>
      </c>
      <c r="AD286" s="335">
        <v>0</v>
      </c>
      <c r="AE286" s="335">
        <v>0</v>
      </c>
      <c r="AF286" s="335">
        <v>0</v>
      </c>
      <c r="AG286" s="335">
        <v>0</v>
      </c>
      <c r="AH286" s="335">
        <v>0</v>
      </c>
      <c r="AI286" s="335">
        <v>0</v>
      </c>
      <c r="AJ286" s="335">
        <v>14</v>
      </c>
      <c r="AK286" s="335">
        <v>0</v>
      </c>
      <c r="AL286" s="335">
        <v>14</v>
      </c>
      <c r="AM286" s="335">
        <v>503</v>
      </c>
      <c r="AN286" s="335">
        <v>203</v>
      </c>
      <c r="AO286" s="336">
        <v>0.3</v>
      </c>
      <c r="AP286" s="334">
        <v>59.21</v>
      </c>
      <c r="AQ286" s="334">
        <v>84.58</v>
      </c>
      <c r="AR286" s="337">
        <v>-25.374999899999999</v>
      </c>
      <c r="AS286" s="327" t="s">
        <v>51</v>
      </c>
      <c r="AT286" s="327" t="s">
        <v>51</v>
      </c>
      <c r="AU286" s="327">
        <v>517</v>
      </c>
      <c r="AV286" s="327">
        <v>503</v>
      </c>
      <c r="AW286" s="337">
        <v>84.58</v>
      </c>
      <c r="AX286" s="337">
        <v>-25.37</v>
      </c>
      <c r="AY286" s="334" t="s">
        <v>51</v>
      </c>
      <c r="AZ286" s="335">
        <v>0</v>
      </c>
      <c r="BA286" s="335" t="s">
        <v>49</v>
      </c>
      <c r="BB286" s="335" t="s">
        <v>49</v>
      </c>
      <c r="BC286" s="330" t="s">
        <v>1232</v>
      </c>
      <c r="BD286" s="330" t="s">
        <v>966</v>
      </c>
      <c r="BE286" s="218" t="s">
        <v>74</v>
      </c>
      <c r="BF286" s="218" t="s">
        <v>51</v>
      </c>
    </row>
    <row r="287" spans="2:58" ht="60">
      <c r="B287" s="326">
        <v>42124</v>
      </c>
      <c r="C287" s="327" t="s">
        <v>825</v>
      </c>
      <c r="D287" s="327" t="s">
        <v>837</v>
      </c>
      <c r="E287" s="327" t="s">
        <v>926</v>
      </c>
      <c r="F287" s="327">
        <v>8576346</v>
      </c>
      <c r="G287" s="333">
        <v>15342306</v>
      </c>
      <c r="H287" s="327">
        <v>1</v>
      </c>
      <c r="I287" s="327" t="s">
        <v>132</v>
      </c>
      <c r="J287" s="327" t="s">
        <v>838</v>
      </c>
      <c r="K287" s="326">
        <v>41487</v>
      </c>
      <c r="L287" s="326">
        <v>40148</v>
      </c>
      <c r="M287" s="327" t="s">
        <v>839</v>
      </c>
      <c r="N287" s="334">
        <v>432000</v>
      </c>
      <c r="O287" s="334">
        <v>469226.74</v>
      </c>
      <c r="P287" s="334">
        <v>310000</v>
      </c>
      <c r="Q287" s="326">
        <v>41972</v>
      </c>
      <c r="R287" s="334"/>
      <c r="S287" s="327">
        <v>440</v>
      </c>
      <c r="T287" s="326"/>
      <c r="U287" s="326">
        <v>41607</v>
      </c>
      <c r="V287" s="335">
        <v>517</v>
      </c>
      <c r="W287" s="335">
        <v>0</v>
      </c>
      <c r="X287" s="335">
        <v>0</v>
      </c>
      <c r="Y287" s="335">
        <v>0</v>
      </c>
      <c r="Z287" s="335">
        <v>0</v>
      </c>
      <c r="AA287" s="335">
        <v>0</v>
      </c>
      <c r="AB287" s="335">
        <v>0</v>
      </c>
      <c r="AC287" s="335">
        <v>0</v>
      </c>
      <c r="AD287" s="335">
        <v>0</v>
      </c>
      <c r="AE287" s="335">
        <v>0</v>
      </c>
      <c r="AF287" s="335">
        <v>0</v>
      </c>
      <c r="AG287" s="335">
        <v>0</v>
      </c>
      <c r="AH287" s="335">
        <v>0</v>
      </c>
      <c r="AI287" s="335">
        <v>0</v>
      </c>
      <c r="AJ287" s="335">
        <v>11</v>
      </c>
      <c r="AK287" s="335">
        <v>0</v>
      </c>
      <c r="AL287" s="335">
        <v>11</v>
      </c>
      <c r="AM287" s="335">
        <v>506</v>
      </c>
      <c r="AN287" s="335">
        <v>66</v>
      </c>
      <c r="AO287" s="336">
        <v>0.3</v>
      </c>
      <c r="AP287" s="334">
        <v>59.21</v>
      </c>
      <c r="AQ287" s="334">
        <v>84.58</v>
      </c>
      <c r="AR287" s="337">
        <v>-25.374999899999999</v>
      </c>
      <c r="AS287" s="327" t="s">
        <v>51</v>
      </c>
      <c r="AT287" s="327" t="s">
        <v>51</v>
      </c>
      <c r="AU287" s="327">
        <v>517</v>
      </c>
      <c r="AV287" s="327">
        <v>506</v>
      </c>
      <c r="AW287" s="337">
        <v>84.58</v>
      </c>
      <c r="AX287" s="337">
        <v>-25.37</v>
      </c>
      <c r="AY287" s="334" t="s">
        <v>51</v>
      </c>
      <c r="AZ287" s="335">
        <v>0</v>
      </c>
      <c r="BA287" s="335" t="s">
        <v>49</v>
      </c>
      <c r="BB287" s="335" t="s">
        <v>49</v>
      </c>
      <c r="BC287" s="330" t="s">
        <v>1232</v>
      </c>
      <c r="BD287" s="330" t="s">
        <v>966</v>
      </c>
      <c r="BE287" s="218" t="s">
        <v>74</v>
      </c>
      <c r="BF287" s="218" t="s">
        <v>51</v>
      </c>
    </row>
    <row r="288" spans="2:58" ht="60">
      <c r="B288" s="326">
        <v>42124</v>
      </c>
      <c r="C288" s="327" t="s">
        <v>825</v>
      </c>
      <c r="D288" s="327" t="s">
        <v>837</v>
      </c>
      <c r="E288" s="327" t="s">
        <v>907</v>
      </c>
      <c r="F288" s="327">
        <v>8578427</v>
      </c>
      <c r="G288" s="333">
        <v>15225477</v>
      </c>
      <c r="H288" s="327">
        <v>1</v>
      </c>
      <c r="I288" s="327" t="s">
        <v>133</v>
      </c>
      <c r="J288" s="327" t="s">
        <v>842</v>
      </c>
      <c r="K288" s="326">
        <v>41487</v>
      </c>
      <c r="L288" s="326">
        <v>40269</v>
      </c>
      <c r="M288" s="327" t="s">
        <v>839</v>
      </c>
      <c r="N288" s="334">
        <v>536000</v>
      </c>
      <c r="O288" s="334">
        <v>545760.38</v>
      </c>
      <c r="P288" s="334">
        <v>510000</v>
      </c>
      <c r="Q288" s="326">
        <v>42113</v>
      </c>
      <c r="R288" s="334"/>
      <c r="S288" s="327">
        <v>300</v>
      </c>
      <c r="T288" s="326"/>
      <c r="U288" s="326">
        <v>41607</v>
      </c>
      <c r="V288" s="335">
        <v>517</v>
      </c>
      <c r="W288" s="335">
        <v>0</v>
      </c>
      <c r="X288" s="335">
        <v>0</v>
      </c>
      <c r="Y288" s="335">
        <v>0</v>
      </c>
      <c r="Z288" s="335">
        <v>0</v>
      </c>
      <c r="AA288" s="335">
        <v>0</v>
      </c>
      <c r="AB288" s="335">
        <v>0</v>
      </c>
      <c r="AC288" s="335">
        <v>0</v>
      </c>
      <c r="AD288" s="335">
        <v>0</v>
      </c>
      <c r="AE288" s="335">
        <v>0</v>
      </c>
      <c r="AF288" s="335">
        <v>0</v>
      </c>
      <c r="AG288" s="335">
        <v>0</v>
      </c>
      <c r="AH288" s="335">
        <v>0</v>
      </c>
      <c r="AI288" s="335">
        <v>15</v>
      </c>
      <c r="AJ288" s="335">
        <v>43</v>
      </c>
      <c r="AK288" s="335">
        <v>0</v>
      </c>
      <c r="AL288" s="335">
        <v>58</v>
      </c>
      <c r="AM288" s="335">
        <v>459</v>
      </c>
      <c r="AN288" s="335">
        <v>159</v>
      </c>
      <c r="AO288" s="336">
        <v>0.3</v>
      </c>
      <c r="AP288" s="334">
        <v>59.21</v>
      </c>
      <c r="AQ288" s="334">
        <v>84.58</v>
      </c>
      <c r="AR288" s="337">
        <v>-25.374999899999999</v>
      </c>
      <c r="AS288" s="327" t="s">
        <v>51</v>
      </c>
      <c r="AT288" s="327" t="s">
        <v>51</v>
      </c>
      <c r="AU288" s="327">
        <v>517</v>
      </c>
      <c r="AV288" s="327">
        <v>459</v>
      </c>
      <c r="AW288" s="337">
        <v>84.58</v>
      </c>
      <c r="AX288" s="337">
        <v>-25.37</v>
      </c>
      <c r="AY288" s="334" t="s">
        <v>51</v>
      </c>
      <c r="AZ288" s="335">
        <v>0</v>
      </c>
      <c r="BA288" s="335" t="s">
        <v>49</v>
      </c>
      <c r="BB288" s="335" t="s">
        <v>49</v>
      </c>
      <c r="BC288" s="330" t="s">
        <v>1232</v>
      </c>
      <c r="BD288" s="330" t="s">
        <v>966</v>
      </c>
      <c r="BE288" s="218" t="s">
        <v>74</v>
      </c>
      <c r="BF288" s="218" t="s">
        <v>51</v>
      </c>
    </row>
    <row r="289" spans="2:58" ht="60">
      <c r="B289" s="326">
        <v>42124</v>
      </c>
      <c r="C289" s="327" t="s">
        <v>825</v>
      </c>
      <c r="D289" s="327" t="s">
        <v>837</v>
      </c>
      <c r="E289" s="327" t="s">
        <v>872</v>
      </c>
      <c r="F289" s="327">
        <v>8577282</v>
      </c>
      <c r="G289" s="333">
        <v>15216930</v>
      </c>
      <c r="H289" s="327">
        <v>1</v>
      </c>
      <c r="I289" s="327" t="s">
        <v>133</v>
      </c>
      <c r="J289" s="327" t="s">
        <v>852</v>
      </c>
      <c r="K289" s="326">
        <v>41487</v>
      </c>
      <c r="L289" s="326">
        <v>39630</v>
      </c>
      <c r="M289" s="327" t="s">
        <v>839</v>
      </c>
      <c r="N289" s="334">
        <v>351000</v>
      </c>
      <c r="O289" s="334">
        <v>350726.54</v>
      </c>
      <c r="P289" s="334">
        <v>445000</v>
      </c>
      <c r="Q289" s="326">
        <v>41949</v>
      </c>
      <c r="R289" s="334"/>
      <c r="S289" s="327">
        <v>300</v>
      </c>
      <c r="T289" s="326"/>
      <c r="U289" s="326">
        <v>41607</v>
      </c>
      <c r="V289" s="335">
        <v>517</v>
      </c>
      <c r="W289" s="335">
        <v>0</v>
      </c>
      <c r="X289" s="335">
        <v>0</v>
      </c>
      <c r="Y289" s="335">
        <v>0</v>
      </c>
      <c r="Z289" s="335">
        <v>0</v>
      </c>
      <c r="AA289" s="335">
        <v>0</v>
      </c>
      <c r="AB289" s="335">
        <v>0</v>
      </c>
      <c r="AC289" s="335">
        <v>0</v>
      </c>
      <c r="AD289" s="335">
        <v>0</v>
      </c>
      <c r="AE289" s="335">
        <v>0</v>
      </c>
      <c r="AF289" s="335">
        <v>0</v>
      </c>
      <c r="AG289" s="335">
        <v>0</v>
      </c>
      <c r="AH289" s="335">
        <v>83</v>
      </c>
      <c r="AI289" s="335">
        <v>0</v>
      </c>
      <c r="AJ289" s="335">
        <v>14</v>
      </c>
      <c r="AK289" s="335">
        <v>0</v>
      </c>
      <c r="AL289" s="335">
        <v>97</v>
      </c>
      <c r="AM289" s="335">
        <v>420</v>
      </c>
      <c r="AN289" s="335">
        <v>120</v>
      </c>
      <c r="AO289" s="336">
        <v>0.3</v>
      </c>
      <c r="AP289" s="334">
        <v>59.21</v>
      </c>
      <c r="AQ289" s="334">
        <v>84.58</v>
      </c>
      <c r="AR289" s="337">
        <v>-25.374999899999999</v>
      </c>
      <c r="AS289" s="327" t="s">
        <v>51</v>
      </c>
      <c r="AT289" s="327" t="s">
        <v>51</v>
      </c>
      <c r="AU289" s="327">
        <v>517</v>
      </c>
      <c r="AV289" s="327">
        <v>420</v>
      </c>
      <c r="AW289" s="337">
        <v>84.58</v>
      </c>
      <c r="AX289" s="337">
        <v>-25.37</v>
      </c>
      <c r="AY289" s="334" t="s">
        <v>51</v>
      </c>
      <c r="AZ289" s="335">
        <v>0</v>
      </c>
      <c r="BA289" s="335" t="s">
        <v>49</v>
      </c>
      <c r="BB289" s="335" t="s">
        <v>49</v>
      </c>
      <c r="BC289" s="330" t="s">
        <v>1232</v>
      </c>
      <c r="BD289" s="330" t="s">
        <v>966</v>
      </c>
      <c r="BE289" s="218" t="s">
        <v>74</v>
      </c>
      <c r="BF289" s="218" t="s">
        <v>51</v>
      </c>
    </row>
    <row r="290" spans="2:58" ht="60">
      <c r="B290" s="326">
        <v>42124</v>
      </c>
      <c r="C290" s="327" t="s">
        <v>826</v>
      </c>
      <c r="D290" s="327" t="s">
        <v>837</v>
      </c>
      <c r="E290" s="327" t="s">
        <v>846</v>
      </c>
      <c r="F290" s="327">
        <v>8547745</v>
      </c>
      <c r="G290" s="333">
        <v>15079262</v>
      </c>
      <c r="H290" s="327">
        <v>1</v>
      </c>
      <c r="I290" s="327" t="s">
        <v>133</v>
      </c>
      <c r="J290" s="327" t="s">
        <v>842</v>
      </c>
      <c r="K290" s="326">
        <v>41426</v>
      </c>
      <c r="L290" s="326">
        <v>39264</v>
      </c>
      <c r="M290" s="327" t="s">
        <v>839</v>
      </c>
      <c r="N290" s="334">
        <v>333000</v>
      </c>
      <c r="O290" s="334">
        <v>332778.53000000003</v>
      </c>
      <c r="P290" s="334">
        <v>460000</v>
      </c>
      <c r="Q290" s="326">
        <v>42097</v>
      </c>
      <c r="R290" s="334"/>
      <c r="S290" s="327">
        <v>300</v>
      </c>
      <c r="T290" s="326"/>
      <c r="U290" s="326">
        <v>41546</v>
      </c>
      <c r="V290" s="335">
        <v>578</v>
      </c>
      <c r="W290" s="335">
        <v>0</v>
      </c>
      <c r="X290" s="335">
        <v>0</v>
      </c>
      <c r="Y290" s="335">
        <v>0</v>
      </c>
      <c r="Z290" s="335">
        <v>0</v>
      </c>
      <c r="AA290" s="335">
        <v>28</v>
      </c>
      <c r="AB290" s="335">
        <v>0</v>
      </c>
      <c r="AC290" s="335">
        <v>0</v>
      </c>
      <c r="AD290" s="335">
        <v>0</v>
      </c>
      <c r="AE290" s="335">
        <v>0</v>
      </c>
      <c r="AF290" s="335">
        <v>0</v>
      </c>
      <c r="AG290" s="335">
        <v>0</v>
      </c>
      <c r="AH290" s="335">
        <v>0</v>
      </c>
      <c r="AI290" s="335">
        <v>0</v>
      </c>
      <c r="AJ290" s="335">
        <v>17</v>
      </c>
      <c r="AK290" s="335">
        <v>0</v>
      </c>
      <c r="AL290" s="335">
        <v>45</v>
      </c>
      <c r="AM290" s="335">
        <v>533</v>
      </c>
      <c r="AN290" s="335">
        <v>233</v>
      </c>
      <c r="AO290" s="336">
        <v>0.3</v>
      </c>
      <c r="AP290" s="334">
        <v>59.21</v>
      </c>
      <c r="AQ290" s="334">
        <v>84.58</v>
      </c>
      <c r="AR290" s="337">
        <v>-25.374999899999999</v>
      </c>
      <c r="AS290" s="327" t="s">
        <v>51</v>
      </c>
      <c r="AT290" s="327" t="s">
        <v>51</v>
      </c>
      <c r="AU290" s="327">
        <v>578</v>
      </c>
      <c r="AV290" s="327">
        <v>533</v>
      </c>
      <c r="AW290" s="337">
        <v>84.58</v>
      </c>
      <c r="AX290" s="337">
        <v>-25.37</v>
      </c>
      <c r="AY290" s="334" t="s">
        <v>51</v>
      </c>
      <c r="AZ290" s="335">
        <v>0</v>
      </c>
      <c r="BA290" s="335" t="s">
        <v>49</v>
      </c>
      <c r="BB290" s="335" t="s">
        <v>49</v>
      </c>
      <c r="BC290" s="330" t="s">
        <v>1232</v>
      </c>
      <c r="BD290" s="330" t="s">
        <v>966</v>
      </c>
      <c r="BE290" s="218" t="s">
        <v>74</v>
      </c>
      <c r="BF290" s="218" t="s">
        <v>51</v>
      </c>
    </row>
    <row r="291" spans="2:58" ht="60">
      <c r="B291" s="326">
        <v>42124</v>
      </c>
      <c r="C291" s="327" t="s">
        <v>824</v>
      </c>
      <c r="D291" s="327" t="s">
        <v>837</v>
      </c>
      <c r="E291" s="327" t="s">
        <v>853</v>
      </c>
      <c r="F291" s="327">
        <v>8572511</v>
      </c>
      <c r="G291" s="333">
        <v>15341092</v>
      </c>
      <c r="H291" s="327">
        <v>1</v>
      </c>
      <c r="I291" s="327" t="s">
        <v>133</v>
      </c>
      <c r="J291" s="327" t="s">
        <v>850</v>
      </c>
      <c r="K291" s="326">
        <v>41487</v>
      </c>
      <c r="L291" s="326">
        <v>40422</v>
      </c>
      <c r="M291" s="327" t="s">
        <v>839</v>
      </c>
      <c r="N291" s="334">
        <v>565400</v>
      </c>
      <c r="O291" s="334">
        <v>630507.22</v>
      </c>
      <c r="P291" s="334">
        <v>600000</v>
      </c>
      <c r="Q291" s="326">
        <v>42080</v>
      </c>
      <c r="R291" s="334"/>
      <c r="S291" s="327">
        <v>300</v>
      </c>
      <c r="T291" s="326"/>
      <c r="U291" s="326">
        <v>41607</v>
      </c>
      <c r="V291" s="335">
        <v>517</v>
      </c>
      <c r="W291" s="335">
        <v>0</v>
      </c>
      <c r="X291" s="335">
        <v>0</v>
      </c>
      <c r="Y291" s="335">
        <v>0</v>
      </c>
      <c r="Z291" s="335">
        <v>0</v>
      </c>
      <c r="AA291" s="335">
        <v>0</v>
      </c>
      <c r="AB291" s="335">
        <v>0</v>
      </c>
      <c r="AC291" s="335">
        <v>0</v>
      </c>
      <c r="AD291" s="335">
        <v>0</v>
      </c>
      <c r="AE291" s="335">
        <v>0</v>
      </c>
      <c r="AF291" s="335">
        <v>0</v>
      </c>
      <c r="AG291" s="335">
        <v>0</v>
      </c>
      <c r="AH291" s="335">
        <v>0</v>
      </c>
      <c r="AI291" s="335">
        <v>104</v>
      </c>
      <c r="AJ291" s="335">
        <v>14</v>
      </c>
      <c r="AK291" s="335">
        <v>0</v>
      </c>
      <c r="AL291" s="335">
        <v>118</v>
      </c>
      <c r="AM291" s="335">
        <v>399</v>
      </c>
      <c r="AN291" s="335">
        <v>99</v>
      </c>
      <c r="AO291" s="336">
        <v>0.3</v>
      </c>
      <c r="AP291" s="334">
        <v>59.21</v>
      </c>
      <c r="AQ291" s="334">
        <v>84.58</v>
      </c>
      <c r="AR291" s="337">
        <v>-25.374999899999999</v>
      </c>
      <c r="AS291" s="327" t="s">
        <v>51</v>
      </c>
      <c r="AT291" s="327" t="s">
        <v>51</v>
      </c>
      <c r="AU291" s="327">
        <v>517</v>
      </c>
      <c r="AV291" s="327">
        <v>399</v>
      </c>
      <c r="AW291" s="337">
        <v>84.58</v>
      </c>
      <c r="AX291" s="337">
        <v>-25.37</v>
      </c>
      <c r="AY291" s="334" t="s">
        <v>51</v>
      </c>
      <c r="AZ291" s="335">
        <v>0</v>
      </c>
      <c r="BA291" s="335" t="s">
        <v>49</v>
      </c>
      <c r="BB291" s="335" t="s">
        <v>49</v>
      </c>
      <c r="BC291" s="330" t="s">
        <v>1232</v>
      </c>
      <c r="BD291" s="330" t="s">
        <v>966</v>
      </c>
      <c r="BE291" s="218" t="s">
        <v>74</v>
      </c>
      <c r="BF291" s="218" t="s">
        <v>51</v>
      </c>
    </row>
    <row r="292" spans="2:58" ht="60">
      <c r="B292" s="326">
        <v>42124</v>
      </c>
      <c r="C292" s="327" t="s">
        <v>825</v>
      </c>
      <c r="D292" s="327" t="s">
        <v>837</v>
      </c>
      <c r="E292" s="327" t="s">
        <v>908</v>
      </c>
      <c r="F292" s="327">
        <v>8574724</v>
      </c>
      <c r="G292" s="333">
        <v>15262702</v>
      </c>
      <c r="H292" s="327">
        <v>1</v>
      </c>
      <c r="I292" s="327" t="s">
        <v>133</v>
      </c>
      <c r="J292" s="327" t="s">
        <v>852</v>
      </c>
      <c r="K292" s="326">
        <v>41487</v>
      </c>
      <c r="L292" s="326">
        <v>39479</v>
      </c>
      <c r="M292" s="327" t="s">
        <v>839</v>
      </c>
      <c r="N292" s="334">
        <v>408000</v>
      </c>
      <c r="O292" s="334">
        <v>408000</v>
      </c>
      <c r="P292" s="334">
        <v>439000</v>
      </c>
      <c r="Q292" s="326">
        <v>41941</v>
      </c>
      <c r="R292" s="334"/>
      <c r="S292" s="327">
        <v>300</v>
      </c>
      <c r="T292" s="326"/>
      <c r="U292" s="326">
        <v>41607</v>
      </c>
      <c r="V292" s="335">
        <v>517</v>
      </c>
      <c r="W292" s="335">
        <v>0</v>
      </c>
      <c r="X292" s="335">
        <v>0</v>
      </c>
      <c r="Y292" s="335">
        <v>0</v>
      </c>
      <c r="Z292" s="335">
        <v>0</v>
      </c>
      <c r="AA292" s="335">
        <v>0</v>
      </c>
      <c r="AB292" s="335">
        <v>0</v>
      </c>
      <c r="AC292" s="335">
        <v>0</v>
      </c>
      <c r="AD292" s="335">
        <v>0</v>
      </c>
      <c r="AE292" s="335">
        <v>0</v>
      </c>
      <c r="AF292" s="335">
        <v>0</v>
      </c>
      <c r="AG292" s="335">
        <v>0</v>
      </c>
      <c r="AH292" s="335">
        <v>0</v>
      </c>
      <c r="AI292" s="335">
        <v>14</v>
      </c>
      <c r="AJ292" s="335">
        <v>14</v>
      </c>
      <c r="AK292" s="335">
        <v>0</v>
      </c>
      <c r="AL292" s="335">
        <v>28</v>
      </c>
      <c r="AM292" s="335">
        <v>489</v>
      </c>
      <c r="AN292" s="335">
        <v>189</v>
      </c>
      <c r="AO292" s="336">
        <v>0.3</v>
      </c>
      <c r="AP292" s="334">
        <v>59.21</v>
      </c>
      <c r="AQ292" s="334">
        <v>84.58</v>
      </c>
      <c r="AR292" s="337">
        <v>-25.374999899999999</v>
      </c>
      <c r="AS292" s="327" t="s">
        <v>51</v>
      </c>
      <c r="AT292" s="327" t="s">
        <v>51</v>
      </c>
      <c r="AU292" s="327">
        <v>517</v>
      </c>
      <c r="AV292" s="327">
        <v>489</v>
      </c>
      <c r="AW292" s="337">
        <v>84.58</v>
      </c>
      <c r="AX292" s="337">
        <v>-25.37</v>
      </c>
      <c r="AY292" s="334" t="s">
        <v>51</v>
      </c>
      <c r="AZ292" s="335">
        <v>0</v>
      </c>
      <c r="BA292" s="335" t="s">
        <v>49</v>
      </c>
      <c r="BB292" s="335" t="s">
        <v>49</v>
      </c>
      <c r="BC292" s="330" t="s">
        <v>1232</v>
      </c>
      <c r="BD292" s="330" t="s">
        <v>966</v>
      </c>
      <c r="BE292" s="218" t="s">
        <v>74</v>
      </c>
      <c r="BF292" s="218" t="s">
        <v>51</v>
      </c>
    </row>
    <row r="293" spans="2:58" ht="60">
      <c r="B293" s="326">
        <v>42124</v>
      </c>
      <c r="C293" s="327" t="s">
        <v>826</v>
      </c>
      <c r="D293" s="327" t="s">
        <v>837</v>
      </c>
      <c r="E293" s="327" t="s">
        <v>874</v>
      </c>
      <c r="F293" s="327">
        <v>8559293</v>
      </c>
      <c r="G293" s="333">
        <v>15379696</v>
      </c>
      <c r="H293" s="327">
        <v>1</v>
      </c>
      <c r="I293" s="327" t="s">
        <v>133</v>
      </c>
      <c r="J293" s="327" t="s">
        <v>842</v>
      </c>
      <c r="K293" s="326">
        <v>41487</v>
      </c>
      <c r="L293" s="326">
        <v>39753</v>
      </c>
      <c r="M293" s="327" t="s">
        <v>839</v>
      </c>
      <c r="N293" s="334">
        <v>340000</v>
      </c>
      <c r="O293" s="334">
        <v>331052.02</v>
      </c>
      <c r="P293" s="334">
        <v>450000</v>
      </c>
      <c r="Q293" s="326">
        <v>42103</v>
      </c>
      <c r="R293" s="334"/>
      <c r="S293" s="327">
        <v>300</v>
      </c>
      <c r="T293" s="326"/>
      <c r="U293" s="326">
        <v>41607</v>
      </c>
      <c r="V293" s="335">
        <v>517</v>
      </c>
      <c r="W293" s="335">
        <v>0</v>
      </c>
      <c r="X293" s="335">
        <v>0</v>
      </c>
      <c r="Y293" s="335">
        <v>0</v>
      </c>
      <c r="Z293" s="335">
        <v>0</v>
      </c>
      <c r="AA293" s="335">
        <v>0</v>
      </c>
      <c r="AB293" s="335">
        <v>0</v>
      </c>
      <c r="AC293" s="335">
        <v>0</v>
      </c>
      <c r="AD293" s="335">
        <v>0</v>
      </c>
      <c r="AE293" s="335">
        <v>0</v>
      </c>
      <c r="AF293" s="335">
        <v>0</v>
      </c>
      <c r="AG293" s="335">
        <v>0</v>
      </c>
      <c r="AH293" s="335">
        <v>0</v>
      </c>
      <c r="AI293" s="335">
        <v>0</v>
      </c>
      <c r="AJ293" s="335">
        <v>14</v>
      </c>
      <c r="AK293" s="335">
        <v>0</v>
      </c>
      <c r="AL293" s="335">
        <v>14</v>
      </c>
      <c r="AM293" s="335">
        <v>503</v>
      </c>
      <c r="AN293" s="335">
        <v>203</v>
      </c>
      <c r="AO293" s="336">
        <v>0.3</v>
      </c>
      <c r="AP293" s="334">
        <v>59.21</v>
      </c>
      <c r="AQ293" s="334">
        <v>84.58</v>
      </c>
      <c r="AR293" s="337">
        <v>-25.374999899999999</v>
      </c>
      <c r="AS293" s="327" t="s">
        <v>51</v>
      </c>
      <c r="AT293" s="327" t="s">
        <v>51</v>
      </c>
      <c r="AU293" s="327">
        <v>517</v>
      </c>
      <c r="AV293" s="327">
        <v>503</v>
      </c>
      <c r="AW293" s="337">
        <v>84.58</v>
      </c>
      <c r="AX293" s="337">
        <v>-25.37</v>
      </c>
      <c r="AY293" s="334" t="s">
        <v>51</v>
      </c>
      <c r="AZ293" s="335">
        <v>0</v>
      </c>
      <c r="BA293" s="335" t="s">
        <v>49</v>
      </c>
      <c r="BB293" s="335" t="s">
        <v>49</v>
      </c>
      <c r="BC293" s="330" t="s">
        <v>1232</v>
      </c>
      <c r="BD293" s="330" t="s">
        <v>966</v>
      </c>
      <c r="BE293" s="218" t="s">
        <v>74</v>
      </c>
      <c r="BF293" s="218" t="s">
        <v>51</v>
      </c>
    </row>
    <row r="294" spans="2:58" ht="105">
      <c r="B294" s="326">
        <v>42124</v>
      </c>
      <c r="C294" s="327" t="s">
        <v>826</v>
      </c>
      <c r="D294" s="327" t="s">
        <v>837</v>
      </c>
      <c r="E294" s="327" t="s">
        <v>880</v>
      </c>
      <c r="F294" s="327">
        <v>8547986</v>
      </c>
      <c r="G294" s="333">
        <v>14955934</v>
      </c>
      <c r="H294" s="327">
        <v>1</v>
      </c>
      <c r="I294" s="327" t="s">
        <v>108</v>
      </c>
      <c r="J294" s="327" t="s">
        <v>842</v>
      </c>
      <c r="K294" s="326">
        <v>41426</v>
      </c>
      <c r="L294" s="326">
        <v>40360</v>
      </c>
      <c r="M294" s="327" t="s">
        <v>839</v>
      </c>
      <c r="N294" s="334">
        <v>98400</v>
      </c>
      <c r="O294" s="334">
        <v>93737.23</v>
      </c>
      <c r="P294" s="334">
        <v>117000</v>
      </c>
      <c r="Q294" s="326">
        <v>41964</v>
      </c>
      <c r="R294" s="334"/>
      <c r="S294" s="327">
        <v>390</v>
      </c>
      <c r="T294" s="326"/>
      <c r="U294" s="326">
        <v>41546</v>
      </c>
      <c r="V294" s="335">
        <v>578</v>
      </c>
      <c r="W294" s="335">
        <v>80</v>
      </c>
      <c r="X294" s="335">
        <v>0</v>
      </c>
      <c r="Y294" s="335">
        <v>0</v>
      </c>
      <c r="Z294" s="335">
        <v>0</v>
      </c>
      <c r="AA294" s="335">
        <v>0</v>
      </c>
      <c r="AB294" s="335">
        <v>0</v>
      </c>
      <c r="AC294" s="335">
        <v>0</v>
      </c>
      <c r="AD294" s="335">
        <v>0</v>
      </c>
      <c r="AE294" s="335">
        <v>0</v>
      </c>
      <c r="AF294" s="335">
        <v>0</v>
      </c>
      <c r="AG294" s="335">
        <v>0</v>
      </c>
      <c r="AH294" s="335">
        <v>44</v>
      </c>
      <c r="AI294" s="335">
        <v>0</v>
      </c>
      <c r="AJ294" s="335">
        <v>14</v>
      </c>
      <c r="AK294" s="335">
        <v>0</v>
      </c>
      <c r="AL294" s="335">
        <v>138</v>
      </c>
      <c r="AM294" s="335">
        <v>440</v>
      </c>
      <c r="AN294" s="335">
        <v>50</v>
      </c>
      <c r="AO294" s="336">
        <v>0.3</v>
      </c>
      <c r="AP294" s="334">
        <v>59.21</v>
      </c>
      <c r="AQ294" s="334">
        <v>84.58</v>
      </c>
      <c r="AR294" s="337">
        <v>-25.374999899999999</v>
      </c>
      <c r="AS294" s="327" t="s">
        <v>51</v>
      </c>
      <c r="AT294" s="327" t="s">
        <v>51</v>
      </c>
      <c r="AU294" s="327">
        <v>578</v>
      </c>
      <c r="AV294" s="327">
        <v>392</v>
      </c>
      <c r="AW294" s="337">
        <v>59.21</v>
      </c>
      <c r="AX294" s="337">
        <v>0</v>
      </c>
      <c r="AY294" s="334" t="s">
        <v>49</v>
      </c>
      <c r="AZ294" s="335">
        <v>48</v>
      </c>
      <c r="BA294" s="335" t="s">
        <v>51</v>
      </c>
      <c r="BB294" s="335" t="s">
        <v>51</v>
      </c>
      <c r="BC294" s="339" t="s">
        <v>975</v>
      </c>
      <c r="BD294" s="330" t="s">
        <v>74</v>
      </c>
      <c r="BE294" s="338" t="s">
        <v>74</v>
      </c>
      <c r="BF294" s="338" t="s">
        <v>74</v>
      </c>
    </row>
  </sheetData>
  <sortState ref="B3:BF10186">
    <sortCondition descending="1" ref="BE2"/>
  </sortState>
  <mergeCells count="1">
    <mergeCell ref="B1:H1"/>
  </mergeCells>
  <conditionalFormatting sqref="BE1:BF3">
    <cfRule type="cellIs" dxfId="129" priority="15" operator="equal">
      <formula>"UTD"</formula>
    </cfRule>
    <cfRule type="cellIs" dxfId="128" priority="16" operator="equal">
      <formula>"Y"</formula>
    </cfRule>
    <cfRule type="cellIs" dxfId="127" priority="17" operator="equal">
      <formula>"N/A"</formula>
    </cfRule>
  </conditionalFormatting>
  <conditionalFormatting sqref="BE4:BF71">
    <cfRule type="cellIs" dxfId="126" priority="9" operator="equal">
      <formula>"UTD"</formula>
    </cfRule>
    <cfRule type="cellIs" dxfId="125" priority="10" operator="equal">
      <formula>"Y"</formula>
    </cfRule>
    <cfRule type="cellIs" dxfId="124" priority="11" operator="equal">
      <formula>"N/A"</formula>
    </cfRule>
  </conditionalFormatting>
  <conditionalFormatting sqref="BE72:BF72">
    <cfRule type="cellIs" dxfId="123" priority="6" operator="equal">
      <formula>"UTD"</formula>
    </cfRule>
    <cfRule type="cellIs" dxfId="122" priority="7" operator="equal">
      <formula>"Y"</formula>
    </cfRule>
    <cfRule type="cellIs" dxfId="121" priority="8" operator="equal">
      <formula>"N/A"</formula>
    </cfRule>
  </conditionalFormatting>
  <conditionalFormatting sqref="BE73:BF138">
    <cfRule type="cellIs" dxfId="120" priority="3" operator="equal">
      <formula>"UTD"</formula>
    </cfRule>
    <cfRule type="cellIs" dxfId="119" priority="4" operator="equal">
      <formula>"Y"</formula>
    </cfRule>
    <cfRule type="cellIs" dxfId="118" priority="5" operator="equal">
      <formula>"N/A"</formula>
    </cfRule>
  </conditionalFormatting>
  <conditionalFormatting sqref="BE139:BF294">
    <cfRule type="cellIs" dxfId="117" priority="1" operator="equal">
      <formula>"N/A"</formula>
    </cfRule>
    <cfRule type="cellIs" dxfId="116" priority="2" operator="equal">
      <formula>"Y"</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tabColor rgb="FFFF0000"/>
  </sheetPr>
  <dimension ref="B1:J241"/>
  <sheetViews>
    <sheetView showGridLines="0" workbookViewId="0">
      <pane ySplit="3" topLeftCell="A4" activePane="bottomLeft" state="frozen"/>
      <selection activeCell="B1" sqref="B1"/>
      <selection pane="bottomLeft"/>
    </sheetView>
  </sheetViews>
  <sheetFormatPr defaultRowHeight="15"/>
  <cols>
    <col min="1" max="1" width="4.140625" customWidth="1"/>
    <col min="2" max="2" width="16.85546875" bestFit="1" customWidth="1"/>
    <col min="3" max="3" width="11.85546875" customWidth="1"/>
    <col min="4" max="4" width="14.7109375" customWidth="1"/>
    <col min="6" max="6" width="11.7109375" customWidth="1"/>
    <col min="7" max="7" width="12.42578125" customWidth="1"/>
    <col min="8" max="8" width="12.5703125" customWidth="1"/>
    <col min="9" max="9" width="13.85546875" customWidth="1"/>
    <col min="10" max="10" width="15.5703125" customWidth="1"/>
  </cols>
  <sheetData>
    <row r="1" spans="2:10">
      <c r="B1" s="13" t="s">
        <v>18</v>
      </c>
      <c r="C1" s="12" t="e">
        <f>MAX(#REF!)</f>
        <v>#REF!</v>
      </c>
    </row>
    <row r="3" spans="2:10" ht="30">
      <c r="B3" s="3" t="s">
        <v>53</v>
      </c>
      <c r="C3" s="3" t="s">
        <v>8</v>
      </c>
      <c r="D3" s="3" t="s">
        <v>9</v>
      </c>
      <c r="E3" s="3" t="s">
        <v>10</v>
      </c>
      <c r="F3" s="3" t="s">
        <v>45</v>
      </c>
      <c r="G3" s="3" t="s">
        <v>492</v>
      </c>
      <c r="H3" s="3" t="s">
        <v>43</v>
      </c>
      <c r="I3" s="3" t="s">
        <v>56</v>
      </c>
      <c r="J3" s="3" t="s">
        <v>57</v>
      </c>
    </row>
    <row r="4" spans="2:10">
      <c r="B4" s="24">
        <v>41912</v>
      </c>
      <c r="C4" s="15">
        <v>8491927</v>
      </c>
      <c r="D4" s="25" t="s">
        <v>493</v>
      </c>
      <c r="E4" s="15"/>
      <c r="F4" s="24">
        <v>41813</v>
      </c>
      <c r="G4" s="37">
        <v>163781.46</v>
      </c>
      <c r="H4" s="24" t="s">
        <v>50</v>
      </c>
      <c r="I4" s="24">
        <v>41885</v>
      </c>
      <c r="J4" s="37">
        <v>105706.34</v>
      </c>
    </row>
    <row r="5" spans="2:10">
      <c r="B5" s="24">
        <v>41912</v>
      </c>
      <c r="C5" s="15">
        <v>8463741</v>
      </c>
      <c r="D5" s="25" t="s">
        <v>494</v>
      </c>
      <c r="E5" s="15"/>
      <c r="F5" s="24">
        <v>41699</v>
      </c>
      <c r="G5" s="37"/>
      <c r="H5" s="24" t="s">
        <v>50</v>
      </c>
      <c r="I5" s="24">
        <v>41885</v>
      </c>
      <c r="J5" s="37">
        <v>40156.629999999997</v>
      </c>
    </row>
    <row r="6" spans="2:10">
      <c r="B6" s="24">
        <v>41912</v>
      </c>
      <c r="C6" s="15">
        <v>8454445</v>
      </c>
      <c r="D6" s="25" t="s">
        <v>495</v>
      </c>
      <c r="E6" s="15"/>
      <c r="F6" s="24">
        <v>41807</v>
      </c>
      <c r="G6" s="37">
        <v>263860.23</v>
      </c>
      <c r="H6" s="24" t="s">
        <v>50</v>
      </c>
      <c r="I6" s="24">
        <v>41885</v>
      </c>
      <c r="J6" s="37">
        <v>108606.04</v>
      </c>
    </row>
    <row r="7" spans="2:10">
      <c r="B7" s="24">
        <v>41912</v>
      </c>
      <c r="C7" s="15">
        <v>8489711</v>
      </c>
      <c r="D7" s="25" t="s">
        <v>496</v>
      </c>
      <c r="E7" s="15"/>
      <c r="F7" s="24">
        <v>41512</v>
      </c>
      <c r="G7" s="37"/>
      <c r="H7" s="24" t="s">
        <v>50</v>
      </c>
      <c r="I7" s="24">
        <v>41885</v>
      </c>
      <c r="J7" s="37">
        <v>85536.78</v>
      </c>
    </row>
    <row r="8" spans="2:10">
      <c r="B8" s="24">
        <v>41912</v>
      </c>
      <c r="C8" s="15">
        <v>8479192</v>
      </c>
      <c r="D8" s="25" t="s">
        <v>497</v>
      </c>
      <c r="E8" s="15"/>
      <c r="F8" s="24">
        <v>41809</v>
      </c>
      <c r="G8" s="37">
        <v>258213.74</v>
      </c>
      <c r="H8" s="24" t="s">
        <v>50</v>
      </c>
      <c r="I8" s="24">
        <v>41886</v>
      </c>
      <c r="J8" s="37">
        <v>132501.82</v>
      </c>
    </row>
    <row r="9" spans="2:10">
      <c r="B9" s="24">
        <v>41912</v>
      </c>
      <c r="C9" s="15">
        <v>8492138</v>
      </c>
      <c r="D9" s="25" t="s">
        <v>498</v>
      </c>
      <c r="E9" s="15"/>
      <c r="F9" s="24">
        <v>41780</v>
      </c>
      <c r="G9" s="37">
        <v>213229.27</v>
      </c>
      <c r="H9" s="24" t="s">
        <v>50</v>
      </c>
      <c r="I9" s="24">
        <v>41886</v>
      </c>
      <c r="J9" s="37">
        <v>60884.19</v>
      </c>
    </row>
    <row r="10" spans="2:10">
      <c r="B10" s="24">
        <v>41912</v>
      </c>
      <c r="C10" s="15">
        <v>8477135</v>
      </c>
      <c r="D10" s="25" t="s">
        <v>499</v>
      </c>
      <c r="E10" s="15"/>
      <c r="F10" s="24">
        <v>41813</v>
      </c>
      <c r="G10" s="37">
        <v>295598.68</v>
      </c>
      <c r="H10" s="24" t="s">
        <v>50</v>
      </c>
      <c r="I10" s="24">
        <v>41886</v>
      </c>
      <c r="J10" s="37">
        <v>201020.47</v>
      </c>
    </row>
    <row r="11" spans="2:10">
      <c r="B11" s="24">
        <v>41912</v>
      </c>
      <c r="C11" s="15">
        <v>8469230</v>
      </c>
      <c r="D11" s="25" t="s">
        <v>500</v>
      </c>
      <c r="E11" s="15"/>
      <c r="F11" s="24">
        <v>41822</v>
      </c>
      <c r="G11" s="37">
        <v>61499.95</v>
      </c>
      <c r="H11" s="24" t="s">
        <v>50</v>
      </c>
      <c r="I11" s="24">
        <v>41886</v>
      </c>
      <c r="J11" s="37">
        <v>63095.79</v>
      </c>
    </row>
    <row r="12" spans="2:10">
      <c r="B12" s="24">
        <v>41912</v>
      </c>
      <c r="C12" s="15">
        <v>8493746</v>
      </c>
      <c r="D12" s="25" t="s">
        <v>501</v>
      </c>
      <c r="E12" s="15"/>
      <c r="F12" s="24">
        <v>41548</v>
      </c>
      <c r="G12" s="37"/>
      <c r="H12" s="24" t="s">
        <v>50</v>
      </c>
      <c r="I12" s="24">
        <v>41886</v>
      </c>
      <c r="J12" s="37">
        <v>124934.1</v>
      </c>
    </row>
    <row r="13" spans="2:10">
      <c r="B13" s="24">
        <v>41912</v>
      </c>
      <c r="C13" s="15">
        <v>8458031</v>
      </c>
      <c r="D13" s="25" t="s">
        <v>502</v>
      </c>
      <c r="E13" s="15"/>
      <c r="F13" s="24">
        <v>41795</v>
      </c>
      <c r="G13" s="37">
        <v>228098.47</v>
      </c>
      <c r="H13" s="24" t="s">
        <v>50</v>
      </c>
      <c r="I13" s="24">
        <v>41887</v>
      </c>
      <c r="J13" s="37">
        <v>75045.539999999994</v>
      </c>
    </row>
    <row r="14" spans="2:10">
      <c r="B14" s="24">
        <v>41912</v>
      </c>
      <c r="C14" s="15">
        <v>8466704</v>
      </c>
      <c r="D14" s="25" t="s">
        <v>503</v>
      </c>
      <c r="E14" s="15"/>
      <c r="F14" s="24">
        <v>41744</v>
      </c>
      <c r="G14" s="37">
        <v>131631.88</v>
      </c>
      <c r="H14" s="24" t="s">
        <v>50</v>
      </c>
      <c r="I14" s="24">
        <v>41887</v>
      </c>
      <c r="J14" s="37">
        <v>40209.54</v>
      </c>
    </row>
    <row r="15" spans="2:10">
      <c r="B15" s="24">
        <v>41912</v>
      </c>
      <c r="C15" s="15">
        <v>8479298</v>
      </c>
      <c r="D15" s="25" t="s">
        <v>504</v>
      </c>
      <c r="E15" s="15"/>
      <c r="F15" s="24">
        <v>41671</v>
      </c>
      <c r="G15" s="37"/>
      <c r="H15" s="24" t="s">
        <v>50</v>
      </c>
      <c r="I15" s="24">
        <v>41887</v>
      </c>
      <c r="J15" s="37">
        <v>14923.67</v>
      </c>
    </row>
    <row r="16" spans="2:10">
      <c r="B16" s="24">
        <v>41912</v>
      </c>
      <c r="C16" s="15">
        <v>8472280</v>
      </c>
      <c r="D16" s="25" t="s">
        <v>505</v>
      </c>
      <c r="E16" s="15"/>
      <c r="F16" s="24">
        <v>41822</v>
      </c>
      <c r="G16" s="37">
        <v>117989.7</v>
      </c>
      <c r="H16" s="24" t="s">
        <v>50</v>
      </c>
      <c r="I16" s="24">
        <v>41887</v>
      </c>
      <c r="J16" s="37">
        <v>68330.710000000006</v>
      </c>
    </row>
    <row r="17" spans="2:10">
      <c r="B17" s="24">
        <v>41912</v>
      </c>
      <c r="C17" s="15">
        <v>8495360</v>
      </c>
      <c r="D17" s="25" t="s">
        <v>506</v>
      </c>
      <c r="E17" s="15"/>
      <c r="F17" s="24">
        <v>41772</v>
      </c>
      <c r="G17" s="37">
        <v>148675.1</v>
      </c>
      <c r="H17" s="24" t="s">
        <v>50</v>
      </c>
      <c r="I17" s="24">
        <v>41887</v>
      </c>
      <c r="J17" s="37">
        <v>46159.97</v>
      </c>
    </row>
    <row r="18" spans="2:10">
      <c r="B18" s="24">
        <v>41912</v>
      </c>
      <c r="C18" s="15">
        <v>8454727</v>
      </c>
      <c r="D18" s="25" t="s">
        <v>507</v>
      </c>
      <c r="E18" s="15"/>
      <c r="F18" s="24">
        <v>41688</v>
      </c>
      <c r="G18" s="37">
        <v>151864.35999999999</v>
      </c>
      <c r="H18" s="24" t="s">
        <v>50</v>
      </c>
      <c r="I18" s="24">
        <v>41887</v>
      </c>
      <c r="J18" s="37">
        <v>86193.06</v>
      </c>
    </row>
    <row r="19" spans="2:10">
      <c r="B19" s="24">
        <v>41912</v>
      </c>
      <c r="C19" s="15">
        <v>8485915</v>
      </c>
      <c r="D19" s="25" t="s">
        <v>508</v>
      </c>
      <c r="E19" s="15"/>
      <c r="F19" s="24">
        <v>41487</v>
      </c>
      <c r="G19" s="37"/>
      <c r="H19" s="24" t="s">
        <v>50</v>
      </c>
      <c r="I19" s="24">
        <v>41887</v>
      </c>
      <c r="J19" s="37">
        <v>24119.26</v>
      </c>
    </row>
    <row r="20" spans="2:10">
      <c r="B20" s="24">
        <v>41912</v>
      </c>
      <c r="C20" s="15">
        <v>8451789</v>
      </c>
      <c r="D20" s="25" t="s">
        <v>509</v>
      </c>
      <c r="E20" s="15"/>
      <c r="F20" s="24">
        <v>41635</v>
      </c>
      <c r="G20" s="37">
        <v>261049.75</v>
      </c>
      <c r="H20" s="24" t="s">
        <v>50</v>
      </c>
      <c r="I20" s="24">
        <v>41887</v>
      </c>
      <c r="J20" s="37">
        <v>149469.67000000001</v>
      </c>
    </row>
    <row r="21" spans="2:10">
      <c r="B21" s="24">
        <v>41912</v>
      </c>
      <c r="C21" s="15">
        <v>8490230</v>
      </c>
      <c r="D21" s="25" t="s">
        <v>510</v>
      </c>
      <c r="E21" s="15"/>
      <c r="F21" s="24">
        <v>41671</v>
      </c>
      <c r="G21" s="37"/>
      <c r="H21" s="24" t="s">
        <v>50</v>
      </c>
      <c r="I21" s="24">
        <v>41887</v>
      </c>
      <c r="J21" s="37">
        <v>1437020.2</v>
      </c>
    </row>
    <row r="22" spans="2:10">
      <c r="B22" s="24">
        <v>41912</v>
      </c>
      <c r="C22" s="15">
        <v>8469509</v>
      </c>
      <c r="D22" s="25" t="s">
        <v>511</v>
      </c>
      <c r="E22" s="15"/>
      <c r="F22" s="24">
        <v>41758</v>
      </c>
      <c r="G22" s="37">
        <v>285394.43</v>
      </c>
      <c r="H22" s="24" t="s">
        <v>50</v>
      </c>
      <c r="I22" s="24">
        <v>41890</v>
      </c>
      <c r="J22" s="37">
        <v>187442.2</v>
      </c>
    </row>
    <row r="23" spans="2:10">
      <c r="B23" s="24">
        <v>41912</v>
      </c>
      <c r="C23" s="15">
        <v>8461095</v>
      </c>
      <c r="D23" s="25" t="s">
        <v>512</v>
      </c>
      <c r="E23" s="15"/>
      <c r="F23" s="24">
        <v>41627</v>
      </c>
      <c r="G23" s="37">
        <v>114871.83</v>
      </c>
      <c r="H23" s="24" t="s">
        <v>50</v>
      </c>
      <c r="I23" s="24">
        <v>41890</v>
      </c>
      <c r="J23" s="37">
        <v>39011.379999999997</v>
      </c>
    </row>
    <row r="24" spans="2:10">
      <c r="B24" s="24">
        <v>41912</v>
      </c>
      <c r="C24" s="15">
        <v>8500129</v>
      </c>
      <c r="D24" s="25" t="s">
        <v>513</v>
      </c>
      <c r="E24" s="15"/>
      <c r="F24" s="24">
        <v>41554</v>
      </c>
      <c r="G24" s="37"/>
      <c r="H24" s="24" t="s">
        <v>50</v>
      </c>
      <c r="I24" s="24">
        <v>41890</v>
      </c>
      <c r="J24" s="37">
        <v>23376.22</v>
      </c>
    </row>
    <row r="25" spans="2:10">
      <c r="B25" s="24">
        <v>41912</v>
      </c>
      <c r="C25" s="15">
        <v>8454270</v>
      </c>
      <c r="D25" s="25" t="s">
        <v>514</v>
      </c>
      <c r="E25" s="15"/>
      <c r="F25" s="24">
        <v>41487</v>
      </c>
      <c r="G25" s="37"/>
      <c r="H25" s="24" t="s">
        <v>50</v>
      </c>
      <c r="I25" s="24">
        <v>41890</v>
      </c>
      <c r="J25" s="37">
        <v>256401.25</v>
      </c>
    </row>
    <row r="26" spans="2:10">
      <c r="B26" s="24">
        <v>41912</v>
      </c>
      <c r="C26" s="15">
        <v>8461305</v>
      </c>
      <c r="D26" s="25" t="s">
        <v>515</v>
      </c>
      <c r="E26" s="15"/>
      <c r="F26" s="24">
        <v>41716</v>
      </c>
      <c r="G26" s="37">
        <v>238525.06</v>
      </c>
      <c r="H26" s="24" t="s">
        <v>50</v>
      </c>
      <c r="I26" s="24">
        <v>41890</v>
      </c>
      <c r="J26" s="37">
        <v>70916.72</v>
      </c>
    </row>
    <row r="27" spans="2:10">
      <c r="B27" s="24">
        <v>41912</v>
      </c>
      <c r="C27" s="15">
        <v>8498114</v>
      </c>
      <c r="D27" s="25" t="s">
        <v>516</v>
      </c>
      <c r="E27" s="15"/>
      <c r="F27" s="24">
        <v>41744</v>
      </c>
      <c r="G27" s="37">
        <v>175088.19</v>
      </c>
      <c r="H27" s="24" t="s">
        <v>50</v>
      </c>
      <c r="I27" s="24">
        <v>41890</v>
      </c>
      <c r="J27" s="37">
        <v>86732.54</v>
      </c>
    </row>
    <row r="28" spans="2:10">
      <c r="B28" s="24">
        <v>41912</v>
      </c>
      <c r="C28" s="15">
        <v>8495975</v>
      </c>
      <c r="D28" s="25" t="s">
        <v>517</v>
      </c>
      <c r="E28" s="15"/>
      <c r="F28" s="24">
        <v>41841</v>
      </c>
      <c r="G28" s="37">
        <v>134236.42000000001</v>
      </c>
      <c r="H28" s="24" t="s">
        <v>50</v>
      </c>
      <c r="I28" s="24">
        <v>41890</v>
      </c>
      <c r="J28" s="37">
        <v>34596.43</v>
      </c>
    </row>
    <row r="29" spans="2:10">
      <c r="B29" s="24">
        <v>41912</v>
      </c>
      <c r="C29" s="15">
        <v>8478402</v>
      </c>
      <c r="D29" s="25" t="s">
        <v>518</v>
      </c>
      <c r="E29" s="15"/>
      <c r="F29" s="24">
        <v>41565</v>
      </c>
      <c r="G29" s="37">
        <v>530145.56999999995</v>
      </c>
      <c r="H29" s="24" t="s">
        <v>50</v>
      </c>
      <c r="I29" s="24">
        <v>41890</v>
      </c>
      <c r="J29" s="37">
        <v>339434.03</v>
      </c>
    </row>
    <row r="30" spans="2:10">
      <c r="B30" s="24">
        <v>41912</v>
      </c>
      <c r="C30" s="15">
        <v>8492570</v>
      </c>
      <c r="D30" s="25" t="s">
        <v>519</v>
      </c>
      <c r="E30" s="15"/>
      <c r="F30" s="24">
        <v>41795</v>
      </c>
      <c r="G30" s="37">
        <v>126845.84</v>
      </c>
      <c r="H30" s="24" t="s">
        <v>50</v>
      </c>
      <c r="I30" s="24">
        <v>41890</v>
      </c>
      <c r="J30" s="37">
        <v>64834.79</v>
      </c>
    </row>
    <row r="31" spans="2:10">
      <c r="B31" s="24">
        <v>41912</v>
      </c>
      <c r="C31" s="15">
        <v>8469023</v>
      </c>
      <c r="D31" s="25" t="s">
        <v>520</v>
      </c>
      <c r="E31" s="15"/>
      <c r="F31" s="24">
        <v>41772</v>
      </c>
      <c r="G31" s="37">
        <v>121206.96</v>
      </c>
      <c r="H31" s="24" t="s">
        <v>50</v>
      </c>
      <c r="I31" s="24">
        <v>41891</v>
      </c>
      <c r="J31" s="37">
        <v>62495.21</v>
      </c>
    </row>
    <row r="32" spans="2:10">
      <c r="B32" s="24">
        <v>41912</v>
      </c>
      <c r="C32" s="15">
        <v>8495949</v>
      </c>
      <c r="D32" s="25" t="s">
        <v>521</v>
      </c>
      <c r="E32" s="15"/>
      <c r="F32" s="24">
        <v>41682</v>
      </c>
      <c r="G32" s="37">
        <v>250947.49</v>
      </c>
      <c r="H32" s="24" t="s">
        <v>50</v>
      </c>
      <c r="I32" s="24">
        <v>41891</v>
      </c>
      <c r="J32" s="37">
        <v>173837.79</v>
      </c>
    </row>
    <row r="33" spans="2:10">
      <c r="B33" s="24">
        <v>41912</v>
      </c>
      <c r="C33" s="15">
        <v>8441609</v>
      </c>
      <c r="D33" s="25" t="s">
        <v>522</v>
      </c>
      <c r="E33" s="15"/>
      <c r="F33" s="24">
        <v>41579</v>
      </c>
      <c r="G33" s="37"/>
      <c r="H33" s="24" t="s">
        <v>50</v>
      </c>
      <c r="I33" s="24">
        <v>41891</v>
      </c>
      <c r="J33" s="37">
        <v>241212.03</v>
      </c>
    </row>
    <row r="34" spans="2:10">
      <c r="B34" s="24">
        <v>41912</v>
      </c>
      <c r="C34" s="15">
        <v>8444725</v>
      </c>
      <c r="D34" s="25" t="s">
        <v>523</v>
      </c>
      <c r="E34" s="15"/>
      <c r="F34" s="24">
        <v>41632</v>
      </c>
      <c r="G34" s="37">
        <v>98894.11</v>
      </c>
      <c r="H34" s="24" t="s">
        <v>50</v>
      </c>
      <c r="I34" s="24">
        <v>41891</v>
      </c>
      <c r="J34" s="37">
        <v>22382.45</v>
      </c>
    </row>
    <row r="35" spans="2:10">
      <c r="B35" s="24">
        <v>41912</v>
      </c>
      <c r="C35" s="15">
        <v>8458446</v>
      </c>
      <c r="D35" s="25" t="s">
        <v>524</v>
      </c>
      <c r="E35" s="15"/>
      <c r="F35" s="24">
        <v>41576</v>
      </c>
      <c r="G35" s="37">
        <v>121199.83</v>
      </c>
      <c r="H35" s="24" t="s">
        <v>50</v>
      </c>
      <c r="I35" s="24">
        <v>41891</v>
      </c>
      <c r="J35" s="37">
        <v>43336.04</v>
      </c>
    </row>
    <row r="36" spans="2:10">
      <c r="B36" s="24">
        <v>41912</v>
      </c>
      <c r="C36" s="15">
        <v>8462087</v>
      </c>
      <c r="D36" s="25" t="s">
        <v>525</v>
      </c>
      <c r="E36" s="15"/>
      <c r="F36" s="24">
        <v>41764</v>
      </c>
      <c r="G36" s="37">
        <v>111151.6</v>
      </c>
      <c r="H36" s="24" t="s">
        <v>50</v>
      </c>
      <c r="I36" s="24">
        <v>41891</v>
      </c>
      <c r="J36" s="37">
        <v>82544.12</v>
      </c>
    </row>
    <row r="37" spans="2:10">
      <c r="B37" s="24">
        <v>41912</v>
      </c>
      <c r="C37" s="15">
        <v>8462674</v>
      </c>
      <c r="D37" s="25" t="s">
        <v>526</v>
      </c>
      <c r="E37" s="15"/>
      <c r="F37" s="24">
        <v>41795</v>
      </c>
      <c r="G37" s="37">
        <v>258140.75</v>
      </c>
      <c r="H37" s="24" t="s">
        <v>50</v>
      </c>
      <c r="I37" s="24">
        <v>41891</v>
      </c>
      <c r="J37" s="37">
        <v>159428.68</v>
      </c>
    </row>
    <row r="38" spans="2:10">
      <c r="B38" s="24">
        <v>41912</v>
      </c>
      <c r="C38" s="15">
        <v>8469640</v>
      </c>
      <c r="D38" s="25" t="s">
        <v>527</v>
      </c>
      <c r="E38" s="15"/>
      <c r="F38" s="24">
        <v>41761</v>
      </c>
      <c r="G38" s="37">
        <v>204367.26</v>
      </c>
      <c r="H38" s="24" t="s">
        <v>50</v>
      </c>
      <c r="I38" s="24">
        <v>41891</v>
      </c>
      <c r="J38" s="37">
        <v>76785.91</v>
      </c>
    </row>
    <row r="39" spans="2:10">
      <c r="B39" s="24">
        <v>41912</v>
      </c>
      <c r="C39" s="15">
        <v>8465378</v>
      </c>
      <c r="D39" s="25" t="s">
        <v>528</v>
      </c>
      <c r="E39" s="15"/>
      <c r="F39" s="24">
        <v>41807</v>
      </c>
      <c r="G39" s="37">
        <v>175477.42</v>
      </c>
      <c r="H39" s="24" t="s">
        <v>50</v>
      </c>
      <c r="I39" s="24">
        <v>41891</v>
      </c>
      <c r="J39" s="37">
        <v>49730.09</v>
      </c>
    </row>
    <row r="40" spans="2:10">
      <c r="B40" s="24">
        <v>41912</v>
      </c>
      <c r="C40" s="15">
        <v>8461897</v>
      </c>
      <c r="D40" s="25" t="s">
        <v>529</v>
      </c>
      <c r="E40" s="15"/>
      <c r="F40" s="24">
        <v>41814</v>
      </c>
      <c r="G40" s="37">
        <v>51201.83</v>
      </c>
      <c r="H40" s="24" t="s">
        <v>50</v>
      </c>
      <c r="I40" s="24">
        <v>41891</v>
      </c>
      <c r="J40" s="37">
        <v>23382.81</v>
      </c>
    </row>
    <row r="41" spans="2:10">
      <c r="B41" s="24">
        <v>41912</v>
      </c>
      <c r="C41" s="15">
        <v>8486749</v>
      </c>
      <c r="D41" s="25" t="s">
        <v>530</v>
      </c>
      <c r="E41" s="15"/>
      <c r="F41" s="24">
        <v>41820</v>
      </c>
      <c r="G41" s="37">
        <v>82338.37</v>
      </c>
      <c r="H41" s="24" t="s">
        <v>50</v>
      </c>
      <c r="I41" s="24">
        <v>41891</v>
      </c>
      <c r="J41" s="37">
        <v>26126.29</v>
      </c>
    </row>
    <row r="42" spans="2:10">
      <c r="B42" s="24">
        <v>41912</v>
      </c>
      <c r="C42" s="15">
        <v>8486781</v>
      </c>
      <c r="D42" s="25" t="s">
        <v>531</v>
      </c>
      <c r="E42" s="15"/>
      <c r="F42" s="24">
        <v>41736</v>
      </c>
      <c r="G42" s="37"/>
      <c r="H42" s="24" t="s">
        <v>50</v>
      </c>
      <c r="I42" s="24">
        <v>41891</v>
      </c>
      <c r="J42" s="37">
        <v>53177.74</v>
      </c>
    </row>
    <row r="43" spans="2:10">
      <c r="B43" s="24">
        <v>41912</v>
      </c>
      <c r="C43" s="15">
        <v>8453437</v>
      </c>
      <c r="D43" s="25" t="s">
        <v>532</v>
      </c>
      <c r="E43" s="15"/>
      <c r="F43" s="24">
        <v>41576</v>
      </c>
      <c r="G43" s="37">
        <v>448643.69</v>
      </c>
      <c r="H43" s="24" t="s">
        <v>50</v>
      </c>
      <c r="I43" s="24">
        <v>41891</v>
      </c>
      <c r="J43" s="37">
        <v>401246.96</v>
      </c>
    </row>
    <row r="44" spans="2:10">
      <c r="B44" s="24">
        <v>41912</v>
      </c>
      <c r="C44" s="15">
        <v>8490880</v>
      </c>
      <c r="D44" s="25" t="s">
        <v>533</v>
      </c>
      <c r="E44" s="15"/>
      <c r="F44" s="24">
        <v>41806</v>
      </c>
      <c r="G44" s="37">
        <v>593202.61</v>
      </c>
      <c r="H44" s="24" t="s">
        <v>50</v>
      </c>
      <c r="I44" s="24">
        <v>41891</v>
      </c>
      <c r="J44" s="37">
        <v>419774.44</v>
      </c>
    </row>
    <row r="45" spans="2:10">
      <c r="B45" s="24">
        <v>41912</v>
      </c>
      <c r="C45" s="15">
        <v>8491948</v>
      </c>
      <c r="D45" s="25" t="s">
        <v>534</v>
      </c>
      <c r="E45" s="15"/>
      <c r="F45" s="24">
        <v>41719</v>
      </c>
      <c r="G45" s="37">
        <v>558164.97</v>
      </c>
      <c r="H45" s="24" t="s">
        <v>50</v>
      </c>
      <c r="I45" s="24">
        <v>41891</v>
      </c>
      <c r="J45" s="37">
        <v>433761.32</v>
      </c>
    </row>
    <row r="46" spans="2:10">
      <c r="B46" s="24">
        <v>41912</v>
      </c>
      <c r="C46" s="15">
        <v>8492374</v>
      </c>
      <c r="D46" s="25" t="s">
        <v>535</v>
      </c>
      <c r="E46" s="15"/>
      <c r="F46" s="24">
        <v>41647</v>
      </c>
      <c r="G46" s="37">
        <v>85576.99</v>
      </c>
      <c r="H46" s="24" t="s">
        <v>50</v>
      </c>
      <c r="I46" s="24">
        <v>41891</v>
      </c>
      <c r="J46" s="37">
        <v>23517.58</v>
      </c>
    </row>
    <row r="47" spans="2:10">
      <c r="B47" s="24">
        <v>41912</v>
      </c>
      <c r="C47" s="15">
        <v>8499048</v>
      </c>
      <c r="D47" s="25" t="s">
        <v>536</v>
      </c>
      <c r="E47" s="15"/>
      <c r="F47" s="24">
        <v>41821</v>
      </c>
      <c r="G47" s="37">
        <v>98847.72</v>
      </c>
      <c r="H47" s="24" t="s">
        <v>50</v>
      </c>
      <c r="I47" s="24">
        <v>41891</v>
      </c>
      <c r="J47" s="37">
        <v>21740.42</v>
      </c>
    </row>
    <row r="48" spans="2:10">
      <c r="B48" s="24">
        <v>41912</v>
      </c>
      <c r="C48" s="15">
        <v>8499447</v>
      </c>
      <c r="D48" s="25" t="s">
        <v>537</v>
      </c>
      <c r="E48" s="15"/>
      <c r="F48" s="24">
        <v>41667</v>
      </c>
      <c r="G48" s="37">
        <v>197339.86</v>
      </c>
      <c r="H48" s="24" t="s">
        <v>50</v>
      </c>
      <c r="I48" s="24">
        <v>41891</v>
      </c>
      <c r="J48" s="37">
        <v>89533.81</v>
      </c>
    </row>
    <row r="49" spans="2:10">
      <c r="B49" s="24">
        <v>41912</v>
      </c>
      <c r="C49" s="15">
        <v>8488904</v>
      </c>
      <c r="D49" s="25" t="s">
        <v>538</v>
      </c>
      <c r="E49" s="15"/>
      <c r="F49" s="24">
        <v>41677</v>
      </c>
      <c r="G49" s="37">
        <v>494190.28</v>
      </c>
      <c r="H49" s="24" t="s">
        <v>50</v>
      </c>
      <c r="I49" s="24">
        <v>41891</v>
      </c>
      <c r="J49" s="37">
        <v>301750.06</v>
      </c>
    </row>
    <row r="50" spans="2:10">
      <c r="B50" s="24">
        <v>41912</v>
      </c>
      <c r="C50" s="15">
        <v>8479695</v>
      </c>
      <c r="D50" s="25" t="s">
        <v>539</v>
      </c>
      <c r="E50" s="15"/>
      <c r="F50" s="24">
        <v>41671</v>
      </c>
      <c r="G50" s="37"/>
      <c r="H50" s="24" t="s">
        <v>50</v>
      </c>
      <c r="I50" s="24">
        <v>41892</v>
      </c>
      <c r="J50" s="37">
        <v>151809.45000000001</v>
      </c>
    </row>
    <row r="51" spans="2:10">
      <c r="B51" s="24">
        <v>41912</v>
      </c>
      <c r="C51" s="15">
        <v>8496520</v>
      </c>
      <c r="D51" s="25" t="s">
        <v>540</v>
      </c>
      <c r="E51" s="15"/>
      <c r="F51" s="24">
        <v>41487</v>
      </c>
      <c r="G51" s="37"/>
      <c r="H51" s="24" t="s">
        <v>50</v>
      </c>
      <c r="I51" s="24">
        <v>41892</v>
      </c>
      <c r="J51" s="37">
        <v>652260.28</v>
      </c>
    </row>
    <row r="52" spans="2:10">
      <c r="B52" s="24">
        <v>41912</v>
      </c>
      <c r="C52" s="15">
        <v>8460007</v>
      </c>
      <c r="D52" s="25" t="s">
        <v>541</v>
      </c>
      <c r="E52" s="15"/>
      <c r="F52" s="24">
        <v>41697</v>
      </c>
      <c r="G52" s="37">
        <v>237739.65</v>
      </c>
      <c r="H52" s="24" t="s">
        <v>50</v>
      </c>
      <c r="I52" s="24">
        <v>41892</v>
      </c>
      <c r="J52" s="37">
        <v>83805.41</v>
      </c>
    </row>
    <row r="53" spans="2:10">
      <c r="B53" s="24">
        <v>41912</v>
      </c>
      <c r="C53" s="15">
        <v>8480147</v>
      </c>
      <c r="D53" s="25" t="s">
        <v>542</v>
      </c>
      <c r="E53" s="15"/>
      <c r="F53" s="24">
        <v>41759</v>
      </c>
      <c r="G53" s="37">
        <v>108028.79</v>
      </c>
      <c r="H53" s="24" t="s">
        <v>50</v>
      </c>
      <c r="I53" s="24">
        <v>41892</v>
      </c>
      <c r="J53" s="37">
        <v>41813.61</v>
      </c>
    </row>
    <row r="54" spans="2:10">
      <c r="B54" s="24">
        <v>41912</v>
      </c>
      <c r="C54" s="15">
        <v>8467711</v>
      </c>
      <c r="D54" s="25" t="s">
        <v>543</v>
      </c>
      <c r="E54" s="15"/>
      <c r="F54" s="24">
        <v>41744</v>
      </c>
      <c r="G54" s="37">
        <v>240163.21</v>
      </c>
      <c r="H54" s="24" t="s">
        <v>50</v>
      </c>
      <c r="I54" s="24">
        <v>41892</v>
      </c>
      <c r="J54" s="37">
        <v>105491.1</v>
      </c>
    </row>
    <row r="55" spans="2:10">
      <c r="B55" s="24">
        <v>41912</v>
      </c>
      <c r="C55" s="15">
        <v>8471012</v>
      </c>
      <c r="D55" s="25" t="s">
        <v>544</v>
      </c>
      <c r="E55" s="15"/>
      <c r="F55" s="24">
        <v>41758</v>
      </c>
      <c r="G55" s="37">
        <v>194164.89</v>
      </c>
      <c r="H55" s="24" t="s">
        <v>50</v>
      </c>
      <c r="I55" s="24">
        <v>41892</v>
      </c>
      <c r="J55" s="37">
        <v>61377.66</v>
      </c>
    </row>
    <row r="56" spans="2:10">
      <c r="B56" s="24">
        <v>41912</v>
      </c>
      <c r="C56" s="15">
        <v>8470160</v>
      </c>
      <c r="D56" s="25" t="s">
        <v>545</v>
      </c>
      <c r="E56" s="15"/>
      <c r="F56" s="24">
        <v>41487</v>
      </c>
      <c r="G56" s="37"/>
      <c r="H56" s="24" t="s">
        <v>50</v>
      </c>
      <c r="I56" s="24">
        <v>41892</v>
      </c>
      <c r="J56" s="37">
        <v>115340.61</v>
      </c>
    </row>
    <row r="57" spans="2:10">
      <c r="B57" s="24">
        <v>41912</v>
      </c>
      <c r="C57" s="15">
        <v>8444388</v>
      </c>
      <c r="D57" s="25" t="s">
        <v>546</v>
      </c>
      <c r="E57" s="15"/>
      <c r="F57" s="24">
        <v>41809</v>
      </c>
      <c r="G57" s="37">
        <v>97831.09</v>
      </c>
      <c r="H57" s="24" t="s">
        <v>50</v>
      </c>
      <c r="I57" s="24">
        <v>41892</v>
      </c>
      <c r="J57" s="37">
        <v>30915.75</v>
      </c>
    </row>
    <row r="58" spans="2:10">
      <c r="B58" s="24">
        <v>41912</v>
      </c>
      <c r="C58" s="15">
        <v>8468739</v>
      </c>
      <c r="D58" s="25" t="s">
        <v>547</v>
      </c>
      <c r="E58" s="15"/>
      <c r="F58" s="24">
        <v>41663</v>
      </c>
      <c r="G58" s="37">
        <v>142263.92000000001</v>
      </c>
      <c r="H58" s="24" t="s">
        <v>50</v>
      </c>
      <c r="I58" s="24">
        <v>41892</v>
      </c>
      <c r="J58" s="37">
        <v>77266.100000000006</v>
      </c>
    </row>
    <row r="59" spans="2:10">
      <c r="B59" s="24">
        <v>41912</v>
      </c>
      <c r="C59" s="15">
        <v>8459118</v>
      </c>
      <c r="D59" s="25" t="s">
        <v>548</v>
      </c>
      <c r="E59" s="15"/>
      <c r="F59" s="24">
        <v>41695</v>
      </c>
      <c r="G59" s="37">
        <v>226494.18</v>
      </c>
      <c r="H59" s="24" t="s">
        <v>50</v>
      </c>
      <c r="I59" s="24">
        <v>41892</v>
      </c>
      <c r="J59" s="37">
        <v>78504.5</v>
      </c>
    </row>
    <row r="60" spans="2:10">
      <c r="B60" s="24">
        <v>41912</v>
      </c>
      <c r="C60" s="15">
        <v>8457662</v>
      </c>
      <c r="D60" s="25" t="s">
        <v>549</v>
      </c>
      <c r="E60" s="15"/>
      <c r="F60" s="24">
        <v>41597</v>
      </c>
      <c r="G60" s="37">
        <v>102135.81</v>
      </c>
      <c r="H60" s="24" t="s">
        <v>50</v>
      </c>
      <c r="I60" s="24">
        <v>41893</v>
      </c>
      <c r="J60" s="37">
        <v>40090.6</v>
      </c>
    </row>
    <row r="61" spans="2:10">
      <c r="B61" s="24">
        <v>41912</v>
      </c>
      <c r="C61" s="15">
        <v>8494747</v>
      </c>
      <c r="D61" s="25" t="s">
        <v>550</v>
      </c>
      <c r="E61" s="15"/>
      <c r="F61" s="24">
        <v>41759</v>
      </c>
      <c r="G61" s="37"/>
      <c r="H61" s="24" t="s">
        <v>50</v>
      </c>
      <c r="I61" s="24">
        <v>41893</v>
      </c>
      <c r="J61" s="37">
        <v>19274.740000000002</v>
      </c>
    </row>
    <row r="62" spans="2:10">
      <c r="B62" s="24">
        <v>41912</v>
      </c>
      <c r="C62" s="15">
        <v>8478578</v>
      </c>
      <c r="D62" s="25" t="s">
        <v>551</v>
      </c>
      <c r="E62" s="15"/>
      <c r="F62" s="24">
        <v>41740</v>
      </c>
      <c r="G62" s="37">
        <v>403438.34</v>
      </c>
      <c r="H62" s="24" t="s">
        <v>50</v>
      </c>
      <c r="I62" s="24">
        <v>41893</v>
      </c>
      <c r="J62" s="37">
        <v>374998.77</v>
      </c>
    </row>
    <row r="63" spans="2:10">
      <c r="B63" s="24">
        <v>41912</v>
      </c>
      <c r="C63" s="15">
        <v>8494108</v>
      </c>
      <c r="D63" s="25" t="s">
        <v>552</v>
      </c>
      <c r="E63" s="15"/>
      <c r="F63" s="24">
        <v>41671</v>
      </c>
      <c r="G63" s="37"/>
      <c r="H63" s="24" t="s">
        <v>50</v>
      </c>
      <c r="I63" s="24">
        <v>41893</v>
      </c>
      <c r="J63" s="37">
        <v>50260.51</v>
      </c>
    </row>
    <row r="64" spans="2:10">
      <c r="B64" s="24">
        <v>41912</v>
      </c>
      <c r="C64" s="15">
        <v>8471970</v>
      </c>
      <c r="D64" s="25" t="s">
        <v>553</v>
      </c>
      <c r="E64" s="15"/>
      <c r="F64" s="24">
        <v>41726</v>
      </c>
      <c r="G64" s="37">
        <v>416907.64</v>
      </c>
      <c r="H64" s="24" t="s">
        <v>50</v>
      </c>
      <c r="I64" s="24">
        <v>41893</v>
      </c>
      <c r="J64" s="37">
        <v>288488.65000000002</v>
      </c>
    </row>
    <row r="65" spans="2:10">
      <c r="B65" s="24">
        <v>41912</v>
      </c>
      <c r="C65" s="15">
        <v>8498528</v>
      </c>
      <c r="D65" s="25" t="s">
        <v>554</v>
      </c>
      <c r="E65" s="15"/>
      <c r="F65" s="24">
        <v>41822</v>
      </c>
      <c r="G65" s="37">
        <v>74826.820000000007</v>
      </c>
      <c r="H65" s="24" t="s">
        <v>50</v>
      </c>
      <c r="I65" s="24">
        <v>41893</v>
      </c>
      <c r="J65" s="37">
        <v>41884.699999999997</v>
      </c>
    </row>
    <row r="66" spans="2:10">
      <c r="B66" s="24">
        <v>41912</v>
      </c>
      <c r="C66" s="15">
        <v>8450481</v>
      </c>
      <c r="D66" s="25" t="s">
        <v>555</v>
      </c>
      <c r="E66" s="15"/>
      <c r="F66" s="24">
        <v>41750</v>
      </c>
      <c r="G66" s="37">
        <v>210056.09</v>
      </c>
      <c r="H66" s="24" t="s">
        <v>50</v>
      </c>
      <c r="I66" s="24">
        <v>41893</v>
      </c>
      <c r="J66" s="37">
        <v>123233.28</v>
      </c>
    </row>
    <row r="67" spans="2:10">
      <c r="B67" s="24">
        <v>41912</v>
      </c>
      <c r="C67" s="15">
        <v>8470468</v>
      </c>
      <c r="D67" s="25" t="s">
        <v>556</v>
      </c>
      <c r="E67" s="15"/>
      <c r="F67" s="24">
        <v>41671</v>
      </c>
      <c r="G67" s="37"/>
      <c r="H67" s="24" t="s">
        <v>50</v>
      </c>
      <c r="I67" s="24">
        <v>41893</v>
      </c>
      <c r="J67" s="37">
        <v>31552.05</v>
      </c>
    </row>
    <row r="68" spans="2:10">
      <c r="B68" s="24">
        <v>41912</v>
      </c>
      <c r="C68" s="15">
        <v>8472326</v>
      </c>
      <c r="D68" s="25" t="s">
        <v>557</v>
      </c>
      <c r="E68" s="15"/>
      <c r="F68" s="24">
        <v>41660</v>
      </c>
      <c r="G68" s="37">
        <v>99798.8</v>
      </c>
      <c r="H68" s="24" t="s">
        <v>50</v>
      </c>
      <c r="I68" s="24">
        <v>41893</v>
      </c>
      <c r="J68" s="37">
        <v>26056.21</v>
      </c>
    </row>
    <row r="69" spans="2:10">
      <c r="B69" s="24">
        <v>41912</v>
      </c>
      <c r="C69" s="15">
        <v>8460301</v>
      </c>
      <c r="D69" s="25" t="s">
        <v>558</v>
      </c>
      <c r="E69" s="15"/>
      <c r="F69" s="24">
        <v>41443</v>
      </c>
      <c r="G69" s="37"/>
      <c r="H69" s="24" t="s">
        <v>50</v>
      </c>
      <c r="I69" s="24">
        <v>41893</v>
      </c>
      <c r="J69" s="37">
        <v>98659.06</v>
      </c>
    </row>
    <row r="70" spans="2:10">
      <c r="B70" s="24">
        <v>41912</v>
      </c>
      <c r="C70" s="15">
        <v>8445638</v>
      </c>
      <c r="D70" s="25" t="s">
        <v>559</v>
      </c>
      <c r="E70" s="15"/>
      <c r="F70" s="24">
        <v>41764</v>
      </c>
      <c r="G70" s="37">
        <v>148124.32</v>
      </c>
      <c r="H70" s="24" t="s">
        <v>50</v>
      </c>
      <c r="I70" s="24">
        <v>41893</v>
      </c>
      <c r="J70" s="37">
        <v>70195.850000000006</v>
      </c>
    </row>
    <row r="71" spans="2:10">
      <c r="B71" s="24">
        <v>41912</v>
      </c>
      <c r="C71" s="15">
        <v>8458162</v>
      </c>
      <c r="D71" s="25" t="s">
        <v>560</v>
      </c>
      <c r="E71" s="15"/>
      <c r="F71" s="24">
        <v>41663</v>
      </c>
      <c r="G71" s="37">
        <v>381651.72</v>
      </c>
      <c r="H71" s="24" t="s">
        <v>50</v>
      </c>
      <c r="I71" s="24">
        <v>41893</v>
      </c>
      <c r="J71" s="37">
        <v>272317.69</v>
      </c>
    </row>
    <row r="72" spans="2:10">
      <c r="B72" s="24">
        <v>41912</v>
      </c>
      <c r="C72" s="15">
        <v>8477026</v>
      </c>
      <c r="D72" s="25" t="s">
        <v>561</v>
      </c>
      <c r="E72" s="15"/>
      <c r="F72" s="24">
        <v>41556</v>
      </c>
      <c r="G72" s="37"/>
      <c r="H72" s="24" t="s">
        <v>50</v>
      </c>
      <c r="I72" s="24">
        <v>41893</v>
      </c>
      <c r="J72" s="37">
        <v>13864.51</v>
      </c>
    </row>
    <row r="73" spans="2:10">
      <c r="B73" s="24">
        <v>41912</v>
      </c>
      <c r="C73" s="15">
        <v>8473696</v>
      </c>
      <c r="D73" s="25" t="s">
        <v>562</v>
      </c>
      <c r="E73" s="15"/>
      <c r="F73" s="24">
        <v>41775</v>
      </c>
      <c r="G73" s="37">
        <v>118769.05</v>
      </c>
      <c r="H73" s="24" t="s">
        <v>50</v>
      </c>
      <c r="I73" s="24">
        <v>41893</v>
      </c>
      <c r="J73" s="37">
        <v>54521.56</v>
      </c>
    </row>
    <row r="74" spans="2:10">
      <c r="B74" s="24">
        <v>41912</v>
      </c>
      <c r="C74" s="15">
        <v>8470620</v>
      </c>
      <c r="D74" s="25" t="s">
        <v>563</v>
      </c>
      <c r="E74" s="15"/>
      <c r="F74" s="24">
        <v>41828</v>
      </c>
      <c r="G74" s="37">
        <v>62511.76</v>
      </c>
      <c r="H74" s="24" t="s">
        <v>50</v>
      </c>
      <c r="I74" s="24">
        <v>41893</v>
      </c>
      <c r="J74" s="37">
        <v>26674.48</v>
      </c>
    </row>
    <row r="75" spans="2:10">
      <c r="B75" s="24">
        <v>41912</v>
      </c>
      <c r="C75" s="15">
        <v>8478574</v>
      </c>
      <c r="D75" s="25" t="s">
        <v>564</v>
      </c>
      <c r="E75" s="15"/>
      <c r="F75" s="24">
        <v>41696</v>
      </c>
      <c r="G75" s="37">
        <v>202116.53</v>
      </c>
      <c r="H75" s="24" t="s">
        <v>50</v>
      </c>
      <c r="I75" s="24">
        <v>41894</v>
      </c>
      <c r="J75" s="37">
        <v>63890.87</v>
      </c>
    </row>
    <row r="76" spans="2:10">
      <c r="B76" s="24">
        <v>41912</v>
      </c>
      <c r="C76" s="15">
        <v>8481292</v>
      </c>
      <c r="D76" s="25" t="s">
        <v>565</v>
      </c>
      <c r="E76" s="15"/>
      <c r="F76" s="24">
        <v>41788</v>
      </c>
      <c r="G76" s="37">
        <v>290293.76000000001</v>
      </c>
      <c r="H76" s="24" t="s">
        <v>50</v>
      </c>
      <c r="I76" s="24">
        <v>41894</v>
      </c>
      <c r="J76" s="37">
        <v>105649.47</v>
      </c>
    </row>
    <row r="77" spans="2:10">
      <c r="B77" s="24">
        <v>41912</v>
      </c>
      <c r="C77" s="15">
        <v>8447135</v>
      </c>
      <c r="D77" s="25" t="s">
        <v>566</v>
      </c>
      <c r="E77" s="15"/>
      <c r="F77" s="24">
        <v>41759</v>
      </c>
      <c r="G77" s="37">
        <v>310681.12</v>
      </c>
      <c r="H77" s="24" t="s">
        <v>50</v>
      </c>
      <c r="I77" s="24">
        <v>41894</v>
      </c>
      <c r="J77" s="37">
        <v>182888.95</v>
      </c>
    </row>
    <row r="78" spans="2:10">
      <c r="B78" s="24">
        <v>41912</v>
      </c>
      <c r="C78" s="15">
        <v>8494606</v>
      </c>
      <c r="D78" s="25" t="s">
        <v>567</v>
      </c>
      <c r="E78" s="15"/>
      <c r="F78" s="24">
        <v>41570</v>
      </c>
      <c r="G78" s="37">
        <v>443026.26</v>
      </c>
      <c r="H78" s="24" t="s">
        <v>50</v>
      </c>
      <c r="I78" s="24">
        <v>41894</v>
      </c>
      <c r="J78" s="37">
        <v>269053.71999999997</v>
      </c>
    </row>
    <row r="79" spans="2:10">
      <c r="B79" s="24">
        <v>41912</v>
      </c>
      <c r="C79" s="15">
        <v>8499153</v>
      </c>
      <c r="D79" s="25" t="s">
        <v>568</v>
      </c>
      <c r="E79" s="15"/>
      <c r="F79" s="24">
        <v>41757</v>
      </c>
      <c r="G79" s="37">
        <v>178977.15</v>
      </c>
      <c r="H79" s="24" t="s">
        <v>50</v>
      </c>
      <c r="I79" s="24">
        <v>41894</v>
      </c>
      <c r="J79" s="37">
        <v>36546.04</v>
      </c>
    </row>
    <row r="80" spans="2:10">
      <c r="B80" s="24">
        <v>41912</v>
      </c>
      <c r="C80" s="15">
        <v>8486956</v>
      </c>
      <c r="D80" s="25" t="s">
        <v>569</v>
      </c>
      <c r="E80" s="15"/>
      <c r="F80" s="24">
        <v>41789</v>
      </c>
      <c r="G80" s="37">
        <v>82185.070000000007</v>
      </c>
      <c r="H80" s="24" t="s">
        <v>50</v>
      </c>
      <c r="I80" s="24">
        <v>41894</v>
      </c>
      <c r="J80" s="37">
        <v>19676.169999999998</v>
      </c>
    </row>
    <row r="81" spans="2:10">
      <c r="B81" s="24">
        <v>41912</v>
      </c>
      <c r="C81" s="15">
        <v>8479762</v>
      </c>
      <c r="D81" s="25" t="s">
        <v>570</v>
      </c>
      <c r="E81" s="15"/>
      <c r="F81" s="24">
        <v>41698</v>
      </c>
      <c r="G81" s="37">
        <v>120056.69</v>
      </c>
      <c r="H81" s="24" t="s">
        <v>50</v>
      </c>
      <c r="I81" s="24">
        <v>41894</v>
      </c>
      <c r="J81" s="37">
        <v>13222.4</v>
      </c>
    </row>
    <row r="82" spans="2:10">
      <c r="B82" s="24">
        <v>41912</v>
      </c>
      <c r="C82" s="15">
        <v>8489500</v>
      </c>
      <c r="D82" s="25" t="s">
        <v>571</v>
      </c>
      <c r="E82" s="15"/>
      <c r="F82" s="24">
        <v>41788</v>
      </c>
      <c r="G82" s="37">
        <v>419429.83</v>
      </c>
      <c r="H82" s="24" t="s">
        <v>50</v>
      </c>
      <c r="I82" s="24">
        <v>41894</v>
      </c>
      <c r="J82" s="37">
        <v>218551.9</v>
      </c>
    </row>
    <row r="83" spans="2:10">
      <c r="B83" s="24">
        <v>41912</v>
      </c>
      <c r="C83" s="15">
        <v>8499155</v>
      </c>
      <c r="D83" s="25" t="s">
        <v>572</v>
      </c>
      <c r="E83" s="15"/>
      <c r="F83" s="24">
        <v>41743</v>
      </c>
      <c r="G83" s="37">
        <v>512543.09</v>
      </c>
      <c r="H83" s="24" t="s">
        <v>50</v>
      </c>
      <c r="I83" s="24">
        <v>41894</v>
      </c>
      <c r="J83" s="37">
        <v>245217.49</v>
      </c>
    </row>
    <row r="84" spans="2:10">
      <c r="B84" s="24">
        <v>41912</v>
      </c>
      <c r="C84" s="15">
        <v>8484169</v>
      </c>
      <c r="D84" s="25" t="s">
        <v>573</v>
      </c>
      <c r="E84" s="15"/>
      <c r="F84" s="24">
        <v>41768</v>
      </c>
      <c r="G84" s="37">
        <v>112395.18</v>
      </c>
      <c r="H84" s="24" t="s">
        <v>50</v>
      </c>
      <c r="I84" s="24">
        <v>41894</v>
      </c>
      <c r="J84" s="37">
        <v>26059.82</v>
      </c>
    </row>
    <row r="85" spans="2:10">
      <c r="B85" s="24">
        <v>41912</v>
      </c>
      <c r="C85" s="15">
        <v>8486000</v>
      </c>
      <c r="D85" s="25" t="s">
        <v>574</v>
      </c>
      <c r="E85" s="15"/>
      <c r="F85" s="24">
        <v>41807</v>
      </c>
      <c r="G85" s="37">
        <v>210815.69</v>
      </c>
      <c r="H85" s="24" t="s">
        <v>50</v>
      </c>
      <c r="I85" s="24">
        <v>41897</v>
      </c>
      <c r="J85" s="37">
        <v>90465.46</v>
      </c>
    </row>
    <row r="86" spans="2:10">
      <c r="B86" s="24">
        <v>41912</v>
      </c>
      <c r="C86" s="15">
        <v>8500462</v>
      </c>
      <c r="D86" s="25" t="s">
        <v>575</v>
      </c>
      <c r="E86" s="15"/>
      <c r="F86" s="24">
        <v>41810</v>
      </c>
      <c r="G86" s="37">
        <v>165678.04999999999</v>
      </c>
      <c r="H86" s="24" t="s">
        <v>50</v>
      </c>
      <c r="I86" s="24">
        <v>41897</v>
      </c>
      <c r="J86" s="37">
        <v>36276.160000000003</v>
      </c>
    </row>
    <row r="87" spans="2:10">
      <c r="B87" s="24">
        <v>41912</v>
      </c>
      <c r="C87" s="15">
        <v>8479001</v>
      </c>
      <c r="D87" s="25" t="s">
        <v>576</v>
      </c>
      <c r="E87" s="15"/>
      <c r="F87" s="24">
        <v>41766</v>
      </c>
      <c r="G87" s="37">
        <v>267655.3</v>
      </c>
      <c r="H87" s="24" t="s">
        <v>50</v>
      </c>
      <c r="I87" s="24">
        <v>41897</v>
      </c>
      <c r="J87" s="37">
        <v>232994.15</v>
      </c>
    </row>
    <row r="88" spans="2:10">
      <c r="B88" s="24">
        <v>41912</v>
      </c>
      <c r="C88" s="15">
        <v>8444756</v>
      </c>
      <c r="D88" s="25" t="s">
        <v>577</v>
      </c>
      <c r="E88" s="15"/>
      <c r="F88" s="24">
        <v>41649</v>
      </c>
      <c r="G88" s="37">
        <v>194940.05</v>
      </c>
      <c r="H88" s="24" t="s">
        <v>50</v>
      </c>
      <c r="I88" s="24">
        <v>41897</v>
      </c>
      <c r="J88" s="37">
        <v>116359.45</v>
      </c>
    </row>
    <row r="89" spans="2:10">
      <c r="B89" s="24">
        <v>41912</v>
      </c>
      <c r="C89" s="15">
        <v>8457876</v>
      </c>
      <c r="D89" s="25" t="s">
        <v>578</v>
      </c>
      <c r="E89" s="15"/>
      <c r="F89" s="24">
        <v>41593</v>
      </c>
      <c r="G89" s="37">
        <v>72419.490000000005</v>
      </c>
      <c r="H89" s="24" t="s">
        <v>50</v>
      </c>
      <c r="I89" s="24">
        <v>41897</v>
      </c>
      <c r="J89" s="37">
        <v>0</v>
      </c>
    </row>
    <row r="90" spans="2:10">
      <c r="B90" s="24">
        <v>41912</v>
      </c>
      <c r="C90" s="15">
        <v>8481652</v>
      </c>
      <c r="D90" s="25" t="s">
        <v>579</v>
      </c>
      <c r="E90" s="15"/>
      <c r="F90" s="24">
        <v>41645</v>
      </c>
      <c r="G90" s="37">
        <v>113201.21</v>
      </c>
      <c r="H90" s="24" t="s">
        <v>50</v>
      </c>
      <c r="I90" s="24">
        <v>41897</v>
      </c>
      <c r="J90" s="37">
        <v>21583.53</v>
      </c>
    </row>
    <row r="91" spans="2:10">
      <c r="B91" s="24">
        <v>41912</v>
      </c>
      <c r="C91" s="15">
        <v>8440167</v>
      </c>
      <c r="D91" s="25" t="s">
        <v>580</v>
      </c>
      <c r="E91" s="15"/>
      <c r="F91" s="24">
        <v>41834</v>
      </c>
      <c r="G91" s="37">
        <v>86624.85</v>
      </c>
      <c r="H91" s="24" t="s">
        <v>50</v>
      </c>
      <c r="I91" s="24">
        <v>41897</v>
      </c>
      <c r="J91" s="37">
        <v>28446.04</v>
      </c>
    </row>
    <row r="92" spans="2:10">
      <c r="B92" s="24">
        <v>41912</v>
      </c>
      <c r="C92" s="15">
        <v>8461518</v>
      </c>
      <c r="D92" s="25" t="s">
        <v>581</v>
      </c>
      <c r="E92" s="15"/>
      <c r="F92" s="24">
        <v>41822</v>
      </c>
      <c r="G92" s="37">
        <v>67098.45</v>
      </c>
      <c r="H92" s="24" t="s">
        <v>50</v>
      </c>
      <c r="I92" s="24">
        <v>41897</v>
      </c>
      <c r="J92" s="37">
        <v>45016.3</v>
      </c>
    </row>
    <row r="93" spans="2:10">
      <c r="B93" s="24">
        <v>41912</v>
      </c>
      <c r="C93" s="15">
        <v>8474491</v>
      </c>
      <c r="D93" s="25" t="s">
        <v>582</v>
      </c>
      <c r="E93" s="15"/>
      <c r="F93" s="24">
        <v>41730</v>
      </c>
      <c r="G93" s="37"/>
      <c r="H93" s="24" t="s">
        <v>50</v>
      </c>
      <c r="I93" s="24">
        <v>41897</v>
      </c>
      <c r="J93" s="37">
        <v>316691.89</v>
      </c>
    </row>
    <row r="94" spans="2:10">
      <c r="B94" s="24">
        <v>41912</v>
      </c>
      <c r="C94" s="15">
        <v>8479965</v>
      </c>
      <c r="D94" s="25" t="s">
        <v>583</v>
      </c>
      <c r="E94" s="15"/>
      <c r="F94" s="24">
        <v>41536</v>
      </c>
      <c r="G94" s="37">
        <v>164786.72</v>
      </c>
      <c r="H94" s="24" t="s">
        <v>50</v>
      </c>
      <c r="I94" s="24">
        <v>41897</v>
      </c>
      <c r="J94" s="37">
        <v>74332.2</v>
      </c>
    </row>
    <row r="95" spans="2:10">
      <c r="B95" s="24">
        <v>41912</v>
      </c>
      <c r="C95" s="15">
        <v>8491920</v>
      </c>
      <c r="D95" s="25" t="s">
        <v>584</v>
      </c>
      <c r="E95" s="15"/>
      <c r="F95" s="24">
        <v>41820</v>
      </c>
      <c r="G95" s="37">
        <v>162056.91</v>
      </c>
      <c r="H95" s="24" t="s">
        <v>50</v>
      </c>
      <c r="I95" s="24">
        <v>41897</v>
      </c>
      <c r="J95" s="37">
        <v>36130.68</v>
      </c>
    </row>
    <row r="96" spans="2:10">
      <c r="B96" s="24">
        <v>41912</v>
      </c>
      <c r="C96" s="15">
        <v>8496448</v>
      </c>
      <c r="D96" s="25" t="s">
        <v>585</v>
      </c>
      <c r="E96" s="15"/>
      <c r="F96" s="24">
        <v>41715</v>
      </c>
      <c r="G96" s="37">
        <v>93056.66</v>
      </c>
      <c r="H96" s="24" t="s">
        <v>50</v>
      </c>
      <c r="I96" s="24">
        <v>41897</v>
      </c>
      <c r="J96" s="37">
        <v>26326.35</v>
      </c>
    </row>
    <row r="97" spans="2:10">
      <c r="B97" s="24">
        <v>41912</v>
      </c>
      <c r="C97" s="15">
        <v>8477814</v>
      </c>
      <c r="D97" s="25" t="s">
        <v>586</v>
      </c>
      <c r="E97" s="15"/>
      <c r="F97" s="24">
        <v>41565</v>
      </c>
      <c r="G97" s="37"/>
      <c r="H97" s="24" t="s">
        <v>50</v>
      </c>
      <c r="I97" s="24">
        <v>41897</v>
      </c>
      <c r="J97" s="37">
        <v>142027.73000000001</v>
      </c>
    </row>
    <row r="98" spans="2:10">
      <c r="B98" s="24">
        <v>41912</v>
      </c>
      <c r="C98" s="15">
        <v>8479078</v>
      </c>
      <c r="D98" s="25" t="s">
        <v>587</v>
      </c>
      <c r="E98" s="15"/>
      <c r="F98" s="24">
        <v>41569</v>
      </c>
      <c r="G98" s="37">
        <v>170432.93</v>
      </c>
      <c r="H98" s="24" t="s">
        <v>50</v>
      </c>
      <c r="I98" s="24">
        <v>41897</v>
      </c>
      <c r="J98" s="37">
        <v>193999.05</v>
      </c>
    </row>
    <row r="99" spans="2:10">
      <c r="B99" s="24">
        <v>41912</v>
      </c>
      <c r="C99" s="15">
        <v>8472140</v>
      </c>
      <c r="D99" s="25" t="s">
        <v>588</v>
      </c>
      <c r="E99" s="15"/>
      <c r="F99" s="24">
        <v>41628</v>
      </c>
      <c r="G99" s="37">
        <v>91200</v>
      </c>
      <c r="H99" s="24" t="s">
        <v>50</v>
      </c>
      <c r="I99" s="24">
        <v>41897</v>
      </c>
      <c r="J99" s="37">
        <v>58047.61</v>
      </c>
    </row>
    <row r="100" spans="2:10">
      <c r="B100" s="24">
        <v>41912</v>
      </c>
      <c r="C100" s="15">
        <v>8468665</v>
      </c>
      <c r="D100" s="25" t="s">
        <v>589</v>
      </c>
      <c r="E100" s="15"/>
      <c r="F100" s="24">
        <v>41890</v>
      </c>
      <c r="G100" s="37"/>
      <c r="H100" s="24" t="s">
        <v>50</v>
      </c>
      <c r="I100" s="24">
        <v>41897</v>
      </c>
      <c r="J100" s="37">
        <v>543157.11</v>
      </c>
    </row>
    <row r="101" spans="2:10">
      <c r="B101" s="24">
        <v>41912</v>
      </c>
      <c r="C101" s="15">
        <v>8468796</v>
      </c>
      <c r="D101" s="25" t="s">
        <v>590</v>
      </c>
      <c r="E101" s="15"/>
      <c r="F101" s="24">
        <v>41487</v>
      </c>
      <c r="G101" s="37"/>
      <c r="H101" s="24" t="s">
        <v>50</v>
      </c>
      <c r="I101" s="24">
        <v>41897</v>
      </c>
      <c r="J101" s="37">
        <v>17301.23</v>
      </c>
    </row>
    <row r="102" spans="2:10">
      <c r="B102" s="24">
        <v>41912</v>
      </c>
      <c r="C102" s="15">
        <v>8488196</v>
      </c>
      <c r="D102" s="25" t="s">
        <v>591</v>
      </c>
      <c r="E102" s="15"/>
      <c r="F102" s="24">
        <v>41771</v>
      </c>
      <c r="G102" s="37">
        <v>244895.05</v>
      </c>
      <c r="H102" s="24" t="s">
        <v>50</v>
      </c>
      <c r="I102" s="24">
        <v>41897</v>
      </c>
      <c r="J102" s="37">
        <v>107059.91</v>
      </c>
    </row>
    <row r="103" spans="2:10">
      <c r="B103" s="24">
        <v>41912</v>
      </c>
      <c r="C103" s="15">
        <v>8493199</v>
      </c>
      <c r="D103" s="25" t="s">
        <v>592</v>
      </c>
      <c r="E103" s="15"/>
      <c r="F103" s="24">
        <v>41822</v>
      </c>
      <c r="G103" s="37">
        <v>117614.19</v>
      </c>
      <c r="H103" s="24" t="s">
        <v>50</v>
      </c>
      <c r="I103" s="24">
        <v>41898</v>
      </c>
      <c r="J103" s="37">
        <v>42115.87</v>
      </c>
    </row>
    <row r="104" spans="2:10">
      <c r="B104" s="24">
        <v>41912</v>
      </c>
      <c r="C104" s="15">
        <v>8476594</v>
      </c>
      <c r="D104" s="25" t="s">
        <v>593</v>
      </c>
      <c r="E104" s="15"/>
      <c r="F104" s="24">
        <v>41768</v>
      </c>
      <c r="G104" s="37">
        <v>192000</v>
      </c>
      <c r="H104" s="24" t="s">
        <v>50</v>
      </c>
      <c r="I104" s="24">
        <v>41898</v>
      </c>
      <c r="J104" s="37">
        <v>136769.51</v>
      </c>
    </row>
    <row r="105" spans="2:10">
      <c r="B105" s="24">
        <v>41912</v>
      </c>
      <c r="C105" s="15">
        <v>8459522</v>
      </c>
      <c r="D105" s="25" t="s">
        <v>594</v>
      </c>
      <c r="E105" s="15"/>
      <c r="F105" s="24">
        <v>41627</v>
      </c>
      <c r="G105" s="37">
        <v>205915.76</v>
      </c>
      <c r="H105" s="24" t="s">
        <v>50</v>
      </c>
      <c r="I105" s="24">
        <v>41898</v>
      </c>
      <c r="J105" s="37">
        <v>163248.85999999999</v>
      </c>
    </row>
    <row r="106" spans="2:10">
      <c r="B106" s="24">
        <v>41912</v>
      </c>
      <c r="C106" s="15">
        <v>8460270</v>
      </c>
      <c r="D106" s="25" t="s">
        <v>595</v>
      </c>
      <c r="E106" s="15"/>
      <c r="F106" s="24">
        <v>41820</v>
      </c>
      <c r="G106" s="37">
        <v>160732.51</v>
      </c>
      <c r="H106" s="24" t="s">
        <v>50</v>
      </c>
      <c r="I106" s="24">
        <v>41898</v>
      </c>
      <c r="J106" s="37">
        <v>62114.42</v>
      </c>
    </row>
    <row r="107" spans="2:10">
      <c r="B107" s="24">
        <v>41912</v>
      </c>
      <c r="C107" s="15">
        <v>8458862</v>
      </c>
      <c r="D107" s="25" t="s">
        <v>596</v>
      </c>
      <c r="E107" s="15"/>
      <c r="F107" s="24">
        <v>41660</v>
      </c>
      <c r="G107" s="37">
        <v>106887.71</v>
      </c>
      <c r="H107" s="24" t="s">
        <v>50</v>
      </c>
      <c r="I107" s="24">
        <v>41898</v>
      </c>
      <c r="J107" s="37">
        <v>63576.45</v>
      </c>
    </row>
    <row r="108" spans="2:10">
      <c r="B108" s="24">
        <v>41912</v>
      </c>
      <c r="C108" s="15">
        <v>8460412</v>
      </c>
      <c r="D108" s="25" t="s">
        <v>597</v>
      </c>
      <c r="E108" s="15"/>
      <c r="F108" s="24">
        <v>41737</v>
      </c>
      <c r="G108" s="37"/>
      <c r="H108" s="24" t="s">
        <v>50</v>
      </c>
      <c r="I108" s="24">
        <v>41898</v>
      </c>
      <c r="J108" s="37">
        <v>93175.03</v>
      </c>
    </row>
    <row r="109" spans="2:10">
      <c r="B109" s="24">
        <v>41912</v>
      </c>
      <c r="C109" s="15">
        <v>8490751</v>
      </c>
      <c r="D109" s="25" t="s">
        <v>598</v>
      </c>
      <c r="E109" s="15"/>
      <c r="F109" s="24">
        <v>41715</v>
      </c>
      <c r="G109" s="37">
        <v>891377.01</v>
      </c>
      <c r="H109" s="24" t="s">
        <v>50</v>
      </c>
      <c r="I109" s="24">
        <v>41898</v>
      </c>
      <c r="J109" s="37">
        <v>479053.78</v>
      </c>
    </row>
    <row r="110" spans="2:10">
      <c r="B110" s="24">
        <v>41912</v>
      </c>
      <c r="C110" s="15">
        <v>8476335</v>
      </c>
      <c r="D110" s="25" t="s">
        <v>599</v>
      </c>
      <c r="E110" s="15"/>
      <c r="F110" s="24">
        <v>41730</v>
      </c>
      <c r="G110" s="37"/>
      <c r="H110" s="24" t="s">
        <v>50</v>
      </c>
      <c r="I110" s="24">
        <v>41898</v>
      </c>
      <c r="J110" s="37">
        <v>150735.31</v>
      </c>
    </row>
    <row r="111" spans="2:10">
      <c r="B111" s="24">
        <v>41912</v>
      </c>
      <c r="C111" s="15">
        <v>8475828</v>
      </c>
      <c r="D111" s="25" t="s">
        <v>600</v>
      </c>
      <c r="E111" s="15"/>
      <c r="F111" s="24">
        <v>41731</v>
      </c>
      <c r="G111" s="37">
        <v>96859.23</v>
      </c>
      <c r="H111" s="24" t="s">
        <v>50</v>
      </c>
      <c r="I111" s="24">
        <v>41898</v>
      </c>
      <c r="J111" s="37">
        <v>61102.8</v>
      </c>
    </row>
    <row r="112" spans="2:10">
      <c r="B112" s="24">
        <v>41912</v>
      </c>
      <c r="C112" s="15">
        <v>8450089</v>
      </c>
      <c r="D112" s="25" t="s">
        <v>601</v>
      </c>
      <c r="E112" s="15"/>
      <c r="F112" s="24">
        <v>41781</v>
      </c>
      <c r="G112" s="37">
        <v>64065.72</v>
      </c>
      <c r="H112" s="24" t="s">
        <v>50</v>
      </c>
      <c r="I112" s="24">
        <v>41898</v>
      </c>
      <c r="J112" s="37">
        <v>53094.239999999998</v>
      </c>
    </row>
    <row r="113" spans="2:10">
      <c r="B113" s="24">
        <v>41912</v>
      </c>
      <c r="C113" s="15">
        <v>8493205</v>
      </c>
      <c r="D113" s="25" t="s">
        <v>602</v>
      </c>
      <c r="E113" s="15"/>
      <c r="F113" s="24">
        <v>41579</v>
      </c>
      <c r="G113" s="37"/>
      <c r="H113" s="24" t="s">
        <v>50</v>
      </c>
      <c r="I113" s="24">
        <v>41898</v>
      </c>
      <c r="J113" s="37">
        <v>278867.83</v>
      </c>
    </row>
    <row r="114" spans="2:10">
      <c r="B114" s="24">
        <v>41912</v>
      </c>
      <c r="C114" s="15">
        <v>8496311</v>
      </c>
      <c r="D114" s="25" t="s">
        <v>603</v>
      </c>
      <c r="E114" s="15"/>
      <c r="F114" s="24">
        <v>41800</v>
      </c>
      <c r="G114" s="37">
        <v>262496.61</v>
      </c>
      <c r="H114" s="24" t="s">
        <v>50</v>
      </c>
      <c r="I114" s="24">
        <v>41899</v>
      </c>
      <c r="J114" s="37">
        <v>82420.759999999995</v>
      </c>
    </row>
    <row r="115" spans="2:10">
      <c r="B115" s="24">
        <v>41912</v>
      </c>
      <c r="C115" s="15">
        <v>8486996</v>
      </c>
      <c r="D115" s="25" t="s">
        <v>604</v>
      </c>
      <c r="E115" s="15"/>
      <c r="F115" s="24">
        <v>41757</v>
      </c>
      <c r="G115" s="37">
        <v>195845.68</v>
      </c>
      <c r="H115" s="24" t="s">
        <v>50</v>
      </c>
      <c r="I115" s="24">
        <v>41899</v>
      </c>
      <c r="J115" s="37">
        <v>180597.49</v>
      </c>
    </row>
    <row r="116" spans="2:10">
      <c r="B116" s="24">
        <v>41912</v>
      </c>
      <c r="C116" s="15">
        <v>8464122</v>
      </c>
      <c r="D116" s="25" t="s">
        <v>605</v>
      </c>
      <c r="E116" s="15"/>
      <c r="F116" s="24">
        <v>41845</v>
      </c>
      <c r="G116" s="37"/>
      <c r="H116" s="24" t="s">
        <v>50</v>
      </c>
      <c r="I116" s="24">
        <v>41899</v>
      </c>
      <c r="J116" s="37">
        <v>60175.95</v>
      </c>
    </row>
    <row r="117" spans="2:10">
      <c r="B117" s="24">
        <v>41912</v>
      </c>
      <c r="C117" s="15">
        <v>8462453</v>
      </c>
      <c r="D117" s="25" t="s">
        <v>606</v>
      </c>
      <c r="E117" s="15"/>
      <c r="F117" s="24">
        <v>41802</v>
      </c>
      <c r="G117" s="37"/>
      <c r="H117" s="24" t="s">
        <v>50</v>
      </c>
      <c r="I117" s="24">
        <v>41899</v>
      </c>
      <c r="J117" s="37">
        <v>26097.34</v>
      </c>
    </row>
    <row r="118" spans="2:10">
      <c r="B118" s="24">
        <v>41912</v>
      </c>
      <c r="C118" s="15">
        <v>8442127</v>
      </c>
      <c r="D118" s="25" t="s">
        <v>607</v>
      </c>
      <c r="E118" s="15"/>
      <c r="F118" s="24">
        <v>41737</v>
      </c>
      <c r="G118" s="37">
        <v>218827.74</v>
      </c>
      <c r="H118" s="24" t="s">
        <v>50</v>
      </c>
      <c r="I118" s="24">
        <v>41899</v>
      </c>
      <c r="J118" s="37">
        <v>130813.5</v>
      </c>
    </row>
    <row r="119" spans="2:10">
      <c r="B119" s="24">
        <v>41912</v>
      </c>
      <c r="C119" s="15">
        <v>8448508</v>
      </c>
      <c r="D119" s="25" t="s">
        <v>608</v>
      </c>
      <c r="E119" s="15"/>
      <c r="F119" s="24">
        <v>41743</v>
      </c>
      <c r="G119" s="37">
        <v>144292.16</v>
      </c>
      <c r="H119" s="24" t="s">
        <v>50</v>
      </c>
      <c r="I119" s="24">
        <v>41899</v>
      </c>
      <c r="J119" s="37">
        <v>96114.06</v>
      </c>
    </row>
    <row r="120" spans="2:10">
      <c r="B120" s="24">
        <v>41912</v>
      </c>
      <c r="C120" s="15">
        <v>8489877</v>
      </c>
      <c r="D120" s="25" t="s">
        <v>609</v>
      </c>
      <c r="E120" s="15"/>
      <c r="F120" s="24">
        <v>41426</v>
      </c>
      <c r="G120" s="37"/>
      <c r="H120" s="24" t="s">
        <v>50</v>
      </c>
      <c r="I120" s="24">
        <v>41900</v>
      </c>
      <c r="J120" s="37">
        <v>140742.23000000001</v>
      </c>
    </row>
    <row r="121" spans="2:10">
      <c r="B121" s="24">
        <v>41912</v>
      </c>
      <c r="C121" s="15">
        <v>8443028</v>
      </c>
      <c r="D121" s="25" t="s">
        <v>610</v>
      </c>
      <c r="E121" s="15"/>
      <c r="F121" s="24">
        <v>41813</v>
      </c>
      <c r="G121" s="37"/>
      <c r="H121" s="24" t="s">
        <v>50</v>
      </c>
      <c r="I121" s="24">
        <v>41900</v>
      </c>
      <c r="J121" s="37">
        <v>44009.91</v>
      </c>
    </row>
    <row r="122" spans="2:10">
      <c r="B122" s="24">
        <v>41912</v>
      </c>
      <c r="C122" s="15">
        <v>8500413</v>
      </c>
      <c r="D122" s="25" t="s">
        <v>611</v>
      </c>
      <c r="E122" s="15"/>
      <c r="F122" s="24">
        <v>41628</v>
      </c>
      <c r="G122" s="37">
        <v>311385.84000000003</v>
      </c>
      <c r="H122" s="24" t="s">
        <v>50</v>
      </c>
      <c r="I122" s="24">
        <v>41900</v>
      </c>
      <c r="J122" s="37">
        <v>208310.01</v>
      </c>
    </row>
    <row r="123" spans="2:10">
      <c r="B123" s="24">
        <v>41912</v>
      </c>
      <c r="C123" s="15">
        <v>8470618</v>
      </c>
      <c r="D123" s="25" t="s">
        <v>612</v>
      </c>
      <c r="E123" s="15"/>
      <c r="F123" s="24">
        <v>41806</v>
      </c>
      <c r="G123" s="37">
        <v>281936.82</v>
      </c>
      <c r="H123" s="24" t="s">
        <v>50</v>
      </c>
      <c r="I123" s="24">
        <v>41900</v>
      </c>
      <c r="J123" s="37">
        <v>83394.539999999994</v>
      </c>
    </row>
    <row r="124" spans="2:10">
      <c r="B124" s="24">
        <v>41912</v>
      </c>
      <c r="C124" s="15">
        <v>8456059</v>
      </c>
      <c r="D124" s="25" t="s">
        <v>613</v>
      </c>
      <c r="E124" s="15"/>
      <c r="F124" s="24">
        <v>41689</v>
      </c>
      <c r="G124" s="37">
        <v>486678.41</v>
      </c>
      <c r="H124" s="24" t="s">
        <v>50</v>
      </c>
      <c r="I124" s="24">
        <v>41900</v>
      </c>
      <c r="J124" s="37">
        <v>340186.33</v>
      </c>
    </row>
    <row r="125" spans="2:10">
      <c r="B125" s="24">
        <v>41912</v>
      </c>
      <c r="C125" s="15">
        <v>8477790</v>
      </c>
      <c r="D125" s="25" t="s">
        <v>614</v>
      </c>
      <c r="E125" s="15"/>
      <c r="F125" s="24">
        <v>41815</v>
      </c>
      <c r="G125" s="37">
        <v>135832.78</v>
      </c>
      <c r="H125" s="24" t="s">
        <v>50</v>
      </c>
      <c r="I125" s="24">
        <v>41900</v>
      </c>
      <c r="J125" s="37">
        <v>68892.23</v>
      </c>
    </row>
    <row r="126" spans="2:10">
      <c r="B126" s="24">
        <v>41912</v>
      </c>
      <c r="C126" s="15">
        <v>8445325</v>
      </c>
      <c r="D126" s="25" t="s">
        <v>615</v>
      </c>
      <c r="E126" s="15"/>
      <c r="F126" s="24">
        <v>41669</v>
      </c>
      <c r="G126" s="37">
        <v>117846.01</v>
      </c>
      <c r="H126" s="24" t="s">
        <v>50</v>
      </c>
      <c r="I126" s="24">
        <v>41900</v>
      </c>
      <c r="J126" s="37">
        <v>44919.32</v>
      </c>
    </row>
    <row r="127" spans="2:10">
      <c r="B127" s="24">
        <v>41912</v>
      </c>
      <c r="C127" s="15">
        <v>8445707</v>
      </c>
      <c r="D127" s="25" t="s">
        <v>616</v>
      </c>
      <c r="E127" s="15"/>
      <c r="F127" s="24">
        <v>41768</v>
      </c>
      <c r="G127" s="37"/>
      <c r="H127" s="24" t="s">
        <v>50</v>
      </c>
      <c r="I127" s="24">
        <v>41900</v>
      </c>
      <c r="J127" s="37">
        <v>245563.01</v>
      </c>
    </row>
    <row r="128" spans="2:10">
      <c r="B128" s="24">
        <v>41912</v>
      </c>
      <c r="C128" s="15">
        <v>8457169</v>
      </c>
      <c r="D128" s="25" t="s">
        <v>617</v>
      </c>
      <c r="E128" s="15"/>
      <c r="F128" s="24">
        <v>41597</v>
      </c>
      <c r="G128" s="37"/>
      <c r="H128" s="24" t="s">
        <v>50</v>
      </c>
      <c r="I128" s="24">
        <v>41900</v>
      </c>
      <c r="J128" s="37">
        <v>386152.56</v>
      </c>
    </row>
    <row r="129" spans="2:10">
      <c r="B129" s="24">
        <v>41912</v>
      </c>
      <c r="C129" s="15">
        <v>8461801</v>
      </c>
      <c r="D129" s="25" t="s">
        <v>618</v>
      </c>
      <c r="E129" s="15"/>
      <c r="F129" s="24">
        <v>41487</v>
      </c>
      <c r="G129" s="37"/>
      <c r="H129" s="24" t="s">
        <v>50</v>
      </c>
      <c r="I129" s="24">
        <v>41901</v>
      </c>
      <c r="J129" s="37">
        <v>48973.09</v>
      </c>
    </row>
    <row r="130" spans="2:10">
      <c r="B130" s="24">
        <v>41912</v>
      </c>
      <c r="C130" s="15">
        <v>8448669</v>
      </c>
      <c r="D130" s="25" t="s">
        <v>619</v>
      </c>
      <c r="E130" s="15"/>
      <c r="F130" s="24">
        <v>41820</v>
      </c>
      <c r="G130" s="37">
        <v>133718.79999999999</v>
      </c>
      <c r="H130" s="24" t="s">
        <v>50</v>
      </c>
      <c r="I130" s="24">
        <v>41901</v>
      </c>
      <c r="J130" s="37">
        <v>69200.990000000005</v>
      </c>
    </row>
    <row r="131" spans="2:10">
      <c r="B131" s="24">
        <v>41912</v>
      </c>
      <c r="C131" s="15">
        <v>8449853</v>
      </c>
      <c r="D131" s="25" t="s">
        <v>620</v>
      </c>
      <c r="E131" s="15"/>
      <c r="F131" s="24">
        <v>41649</v>
      </c>
      <c r="G131" s="37">
        <v>220234.63</v>
      </c>
      <c r="H131" s="24" t="s">
        <v>50</v>
      </c>
      <c r="I131" s="24">
        <v>41901</v>
      </c>
      <c r="J131" s="37">
        <v>76845.3</v>
      </c>
    </row>
    <row r="132" spans="2:10">
      <c r="B132" s="24">
        <v>41912</v>
      </c>
      <c r="C132" s="15">
        <v>8469636</v>
      </c>
      <c r="D132" s="25" t="s">
        <v>621</v>
      </c>
      <c r="E132" s="15"/>
      <c r="F132" s="24">
        <v>41619</v>
      </c>
      <c r="G132" s="37">
        <v>369603.12</v>
      </c>
      <c r="H132" s="24" t="s">
        <v>50</v>
      </c>
      <c r="I132" s="24">
        <v>41901</v>
      </c>
      <c r="J132" s="37">
        <v>152692.29999999999</v>
      </c>
    </row>
    <row r="133" spans="2:10">
      <c r="B133" s="24">
        <v>41912</v>
      </c>
      <c r="C133" s="15">
        <v>8483496</v>
      </c>
      <c r="D133" s="25" t="s">
        <v>622</v>
      </c>
      <c r="E133" s="15"/>
      <c r="F133" s="24">
        <v>41730</v>
      </c>
      <c r="G133" s="37"/>
      <c r="H133" s="24" t="s">
        <v>50</v>
      </c>
      <c r="I133" s="24">
        <v>41901</v>
      </c>
      <c r="J133" s="37">
        <v>90116.7</v>
      </c>
    </row>
    <row r="134" spans="2:10">
      <c r="B134" s="24">
        <v>41912</v>
      </c>
      <c r="C134" s="15">
        <v>8493402</v>
      </c>
      <c r="D134" s="25" t="s">
        <v>623</v>
      </c>
      <c r="E134" s="15"/>
      <c r="F134" s="24">
        <v>41828</v>
      </c>
      <c r="G134" s="37">
        <v>198728.26</v>
      </c>
      <c r="H134" s="24" t="s">
        <v>50</v>
      </c>
      <c r="I134" s="24">
        <v>41901</v>
      </c>
      <c r="J134" s="37">
        <v>143577.79999999999</v>
      </c>
    </row>
    <row r="135" spans="2:10">
      <c r="B135" s="24">
        <v>41912</v>
      </c>
      <c r="C135" s="15">
        <v>8472101</v>
      </c>
      <c r="D135" s="25" t="s">
        <v>624</v>
      </c>
      <c r="E135" s="15"/>
      <c r="F135" s="24">
        <v>41808</v>
      </c>
      <c r="G135" s="37">
        <v>200536.34</v>
      </c>
      <c r="H135" s="24" t="s">
        <v>50</v>
      </c>
      <c r="I135" s="24">
        <v>41901</v>
      </c>
      <c r="J135" s="37">
        <v>53690.06</v>
      </c>
    </row>
    <row r="136" spans="2:10">
      <c r="B136" s="24">
        <v>41912</v>
      </c>
      <c r="C136" s="15">
        <v>8480553</v>
      </c>
      <c r="D136" s="25" t="s">
        <v>625</v>
      </c>
      <c r="E136" s="15"/>
      <c r="F136" s="24">
        <v>41725</v>
      </c>
      <c r="G136" s="37"/>
      <c r="H136" s="24" t="s">
        <v>50</v>
      </c>
      <c r="I136" s="24">
        <v>41901</v>
      </c>
      <c r="J136" s="37">
        <v>102043.71</v>
      </c>
    </row>
    <row r="137" spans="2:10">
      <c r="B137" s="24">
        <v>41912</v>
      </c>
      <c r="C137" s="15">
        <v>8457996</v>
      </c>
      <c r="D137" s="25" t="s">
        <v>626</v>
      </c>
      <c r="E137" s="15"/>
      <c r="F137" s="24">
        <v>41771</v>
      </c>
      <c r="G137" s="37">
        <v>238982.89</v>
      </c>
      <c r="H137" s="24" t="s">
        <v>50</v>
      </c>
      <c r="I137" s="24">
        <v>41901</v>
      </c>
      <c r="J137" s="37">
        <v>96477.31</v>
      </c>
    </row>
    <row r="138" spans="2:10">
      <c r="B138" s="24">
        <v>41912</v>
      </c>
      <c r="C138" s="15">
        <v>8495823</v>
      </c>
      <c r="D138" s="25" t="s">
        <v>627</v>
      </c>
      <c r="E138" s="15"/>
      <c r="F138" s="24">
        <v>41814</v>
      </c>
      <c r="G138" s="37">
        <v>152049.74</v>
      </c>
      <c r="H138" s="24" t="s">
        <v>50</v>
      </c>
      <c r="I138" s="24">
        <v>41901</v>
      </c>
      <c r="J138" s="37">
        <v>65413.43</v>
      </c>
    </row>
    <row r="139" spans="2:10">
      <c r="B139" s="24">
        <v>41912</v>
      </c>
      <c r="C139" s="15">
        <v>8456618</v>
      </c>
      <c r="D139" s="25" t="s">
        <v>628</v>
      </c>
      <c r="E139" s="15"/>
      <c r="F139" s="24">
        <v>41830</v>
      </c>
      <c r="G139" s="37"/>
      <c r="H139" s="24" t="s">
        <v>50</v>
      </c>
      <c r="I139" s="24">
        <v>41902</v>
      </c>
      <c r="J139" s="37">
        <v>395341.61</v>
      </c>
    </row>
    <row r="140" spans="2:10">
      <c r="B140" s="24">
        <v>41912</v>
      </c>
      <c r="C140" s="15">
        <v>8442063</v>
      </c>
      <c r="D140" s="25" t="s">
        <v>629</v>
      </c>
      <c r="E140" s="15"/>
      <c r="F140" s="24">
        <v>41794</v>
      </c>
      <c r="G140" s="37">
        <v>45939.62</v>
      </c>
      <c r="H140" s="24" t="s">
        <v>50</v>
      </c>
      <c r="I140" s="24">
        <v>41904</v>
      </c>
      <c r="J140" s="37">
        <v>40153.53</v>
      </c>
    </row>
    <row r="141" spans="2:10">
      <c r="B141" s="24">
        <v>41912</v>
      </c>
      <c r="C141" s="15">
        <v>8456294</v>
      </c>
      <c r="D141" s="25" t="s">
        <v>630</v>
      </c>
      <c r="E141" s="15"/>
      <c r="F141" s="24">
        <v>41487</v>
      </c>
      <c r="G141" s="37"/>
      <c r="H141" s="24" t="s">
        <v>50</v>
      </c>
      <c r="I141" s="24">
        <v>41904</v>
      </c>
      <c r="J141" s="37">
        <v>380662.85</v>
      </c>
    </row>
    <row r="142" spans="2:10">
      <c r="B142" s="24">
        <v>41912</v>
      </c>
      <c r="C142" s="15">
        <v>8452993</v>
      </c>
      <c r="D142" s="25" t="s">
        <v>631</v>
      </c>
      <c r="E142" s="15"/>
      <c r="F142" s="24">
        <v>41611</v>
      </c>
      <c r="G142" s="37"/>
      <c r="H142" s="24" t="s">
        <v>50</v>
      </c>
      <c r="I142" s="24">
        <v>41904</v>
      </c>
      <c r="J142" s="37">
        <v>101964.19</v>
      </c>
    </row>
    <row r="143" spans="2:10">
      <c r="B143" s="24">
        <v>41912</v>
      </c>
      <c r="C143" s="15">
        <v>8454511</v>
      </c>
      <c r="D143" s="25" t="s">
        <v>632</v>
      </c>
      <c r="E143" s="15"/>
      <c r="F143" s="24">
        <v>41572</v>
      </c>
      <c r="G143" s="37">
        <v>114971.69</v>
      </c>
      <c r="H143" s="24" t="s">
        <v>50</v>
      </c>
      <c r="I143" s="24">
        <v>41904</v>
      </c>
      <c r="J143" s="37">
        <v>31032.799999999999</v>
      </c>
    </row>
    <row r="144" spans="2:10">
      <c r="B144" s="24">
        <v>41912</v>
      </c>
      <c r="C144" s="15">
        <v>8476462</v>
      </c>
      <c r="D144" s="25" t="s">
        <v>633</v>
      </c>
      <c r="E144" s="15"/>
      <c r="F144" s="24">
        <v>41671</v>
      </c>
      <c r="G144" s="37"/>
      <c r="H144" s="24" t="s">
        <v>50</v>
      </c>
      <c r="I144" s="24">
        <v>41904</v>
      </c>
      <c r="J144" s="37">
        <v>136073.32</v>
      </c>
    </row>
    <row r="145" spans="2:10">
      <c r="B145" s="24">
        <v>41912</v>
      </c>
      <c r="C145" s="15">
        <v>8470596</v>
      </c>
      <c r="D145" s="25" t="s">
        <v>634</v>
      </c>
      <c r="E145" s="15"/>
      <c r="F145" s="24">
        <v>41808</v>
      </c>
      <c r="G145" s="37">
        <v>182277.45</v>
      </c>
      <c r="H145" s="24" t="s">
        <v>50</v>
      </c>
      <c r="I145" s="24">
        <v>41904</v>
      </c>
      <c r="J145" s="37">
        <v>107493.06</v>
      </c>
    </row>
    <row r="146" spans="2:10">
      <c r="B146" s="24">
        <v>41912</v>
      </c>
      <c r="C146" s="15">
        <v>8496476</v>
      </c>
      <c r="D146" s="25" t="s">
        <v>635</v>
      </c>
      <c r="E146" s="15"/>
      <c r="F146" s="24">
        <v>41813</v>
      </c>
      <c r="G146" s="37">
        <v>99196.41</v>
      </c>
      <c r="H146" s="24" t="s">
        <v>50</v>
      </c>
      <c r="I146" s="24">
        <v>41904</v>
      </c>
      <c r="J146" s="37">
        <v>73877.759999999995</v>
      </c>
    </row>
    <row r="147" spans="2:10">
      <c r="B147" s="24">
        <v>41912</v>
      </c>
      <c r="C147" s="15">
        <v>8481267</v>
      </c>
      <c r="D147" s="25" t="s">
        <v>636</v>
      </c>
      <c r="E147" s="15"/>
      <c r="F147" s="24">
        <v>41794</v>
      </c>
      <c r="G147" s="37">
        <v>233825.25</v>
      </c>
      <c r="H147" s="24" t="s">
        <v>50</v>
      </c>
      <c r="I147" s="24">
        <v>41904</v>
      </c>
      <c r="J147" s="37">
        <v>185464.75</v>
      </c>
    </row>
    <row r="148" spans="2:10">
      <c r="B148" s="24">
        <v>41912</v>
      </c>
      <c r="C148" s="15">
        <v>8484005</v>
      </c>
      <c r="D148" s="25" t="s">
        <v>637</v>
      </c>
      <c r="E148" s="15"/>
      <c r="F148" s="24">
        <v>41632</v>
      </c>
      <c r="G148" s="37">
        <v>119164.28</v>
      </c>
      <c r="H148" s="24" t="s">
        <v>50</v>
      </c>
      <c r="I148" s="24">
        <v>41904</v>
      </c>
      <c r="J148" s="37">
        <v>57817.23</v>
      </c>
    </row>
    <row r="149" spans="2:10">
      <c r="B149" s="24">
        <v>41912</v>
      </c>
      <c r="C149" s="15">
        <v>8484011</v>
      </c>
      <c r="D149" s="25" t="s">
        <v>638</v>
      </c>
      <c r="E149" s="15"/>
      <c r="F149" s="24">
        <v>41426</v>
      </c>
      <c r="G149" s="37"/>
      <c r="H149" s="24" t="s">
        <v>50</v>
      </c>
      <c r="I149" s="24">
        <v>41904</v>
      </c>
      <c r="J149" s="37">
        <v>88744.09</v>
      </c>
    </row>
    <row r="150" spans="2:10">
      <c r="B150" s="24">
        <v>41912</v>
      </c>
      <c r="C150" s="15">
        <v>8500201</v>
      </c>
      <c r="D150" s="25" t="s">
        <v>639</v>
      </c>
      <c r="E150" s="15"/>
      <c r="F150" s="24">
        <v>41534</v>
      </c>
      <c r="G150" s="37">
        <v>62533.02</v>
      </c>
      <c r="H150" s="24" t="s">
        <v>50</v>
      </c>
      <c r="I150" s="24">
        <v>41904</v>
      </c>
      <c r="J150" s="37">
        <v>7369.4</v>
      </c>
    </row>
    <row r="151" spans="2:10">
      <c r="B151" s="24">
        <v>41912</v>
      </c>
      <c r="C151" s="15">
        <v>8490046</v>
      </c>
      <c r="D151" s="25" t="s">
        <v>640</v>
      </c>
      <c r="E151" s="15"/>
      <c r="F151" s="24">
        <v>41667</v>
      </c>
      <c r="G151" s="37">
        <v>223888.5</v>
      </c>
      <c r="H151" s="24" t="s">
        <v>50</v>
      </c>
      <c r="I151" s="24">
        <v>41904</v>
      </c>
      <c r="J151" s="37">
        <v>116712.25</v>
      </c>
    </row>
    <row r="152" spans="2:10">
      <c r="B152" s="24">
        <v>41912</v>
      </c>
      <c r="C152" s="15">
        <v>8466616</v>
      </c>
      <c r="D152" s="25" t="s">
        <v>641</v>
      </c>
      <c r="E152" s="15"/>
      <c r="F152" s="24">
        <v>41792</v>
      </c>
      <c r="G152" s="37">
        <v>123824.35</v>
      </c>
      <c r="H152" s="24" t="s">
        <v>50</v>
      </c>
      <c r="I152" s="24">
        <v>41904</v>
      </c>
      <c r="J152" s="37">
        <v>62738.51</v>
      </c>
    </row>
    <row r="153" spans="2:10">
      <c r="B153" s="24">
        <v>41912</v>
      </c>
      <c r="C153" s="15">
        <v>8499775</v>
      </c>
      <c r="D153" s="25" t="s">
        <v>642</v>
      </c>
      <c r="E153" s="15"/>
      <c r="F153" s="24">
        <v>41807</v>
      </c>
      <c r="G153" s="37">
        <v>288012.38</v>
      </c>
      <c r="H153" s="24" t="s">
        <v>50</v>
      </c>
      <c r="I153" s="24">
        <v>41904</v>
      </c>
      <c r="J153" s="37">
        <v>173121.24</v>
      </c>
    </row>
    <row r="154" spans="2:10">
      <c r="B154" s="24">
        <v>41912</v>
      </c>
      <c r="C154" s="15">
        <v>8456746</v>
      </c>
      <c r="D154" s="25" t="s">
        <v>643</v>
      </c>
      <c r="E154" s="15"/>
      <c r="F154" s="24">
        <v>41806</v>
      </c>
      <c r="G154" s="37">
        <v>137086.79</v>
      </c>
      <c r="H154" s="24" t="s">
        <v>50</v>
      </c>
      <c r="I154" s="24">
        <v>41904</v>
      </c>
      <c r="J154" s="37">
        <v>121270.21</v>
      </c>
    </row>
    <row r="155" spans="2:10">
      <c r="B155" s="24">
        <v>41912</v>
      </c>
      <c r="C155" s="15">
        <v>8490476</v>
      </c>
      <c r="D155" s="25" t="s">
        <v>644</v>
      </c>
      <c r="E155" s="15"/>
      <c r="F155" s="24">
        <v>41820</v>
      </c>
      <c r="G155" s="37">
        <v>78999.64</v>
      </c>
      <c r="H155" s="24" t="s">
        <v>50</v>
      </c>
      <c r="I155" s="24">
        <v>41904</v>
      </c>
      <c r="J155" s="37">
        <v>22951.33</v>
      </c>
    </row>
    <row r="156" spans="2:10">
      <c r="B156" s="24">
        <v>41912</v>
      </c>
      <c r="C156" s="15">
        <v>8445648</v>
      </c>
      <c r="D156" s="25" t="s">
        <v>645</v>
      </c>
      <c r="E156" s="15"/>
      <c r="F156" s="24">
        <v>41855</v>
      </c>
      <c r="G156" s="37">
        <v>167815.69</v>
      </c>
      <c r="H156" s="24" t="s">
        <v>50</v>
      </c>
      <c r="I156" s="24">
        <v>41904</v>
      </c>
      <c r="J156" s="37">
        <v>101453.26</v>
      </c>
    </row>
    <row r="157" spans="2:10">
      <c r="B157" s="24">
        <v>41912</v>
      </c>
      <c r="C157" s="15">
        <v>8500621</v>
      </c>
      <c r="D157" s="25" t="s">
        <v>646</v>
      </c>
      <c r="E157" s="15"/>
      <c r="F157" s="24">
        <v>41584</v>
      </c>
      <c r="G157" s="37">
        <v>85575.73</v>
      </c>
      <c r="H157" s="24" t="s">
        <v>50</v>
      </c>
      <c r="I157" s="24">
        <v>41904</v>
      </c>
      <c r="J157" s="37">
        <v>33919.07</v>
      </c>
    </row>
    <row r="158" spans="2:10">
      <c r="B158" s="24">
        <v>41912</v>
      </c>
      <c r="C158" s="15">
        <v>8441084</v>
      </c>
      <c r="D158" s="25" t="s">
        <v>647</v>
      </c>
      <c r="E158" s="15"/>
      <c r="F158" s="24">
        <v>41816</v>
      </c>
      <c r="G158" s="37">
        <v>138463.44</v>
      </c>
      <c r="H158" s="24" t="s">
        <v>50</v>
      </c>
      <c r="I158" s="24">
        <v>41904</v>
      </c>
      <c r="J158" s="37">
        <v>51190.559999999998</v>
      </c>
    </row>
    <row r="159" spans="2:10">
      <c r="B159" s="24">
        <v>41912</v>
      </c>
      <c r="C159" s="15">
        <v>8470022</v>
      </c>
      <c r="D159" s="25" t="s">
        <v>648</v>
      </c>
      <c r="E159" s="15"/>
      <c r="F159" s="24">
        <v>41426</v>
      </c>
      <c r="G159" s="37"/>
      <c r="H159" s="24" t="s">
        <v>50</v>
      </c>
      <c r="I159" s="24">
        <v>41904</v>
      </c>
      <c r="J159" s="37">
        <v>62745.81</v>
      </c>
    </row>
    <row r="160" spans="2:10">
      <c r="B160" s="24">
        <v>41912</v>
      </c>
      <c r="C160" s="15">
        <v>8494663</v>
      </c>
      <c r="D160" s="25" t="s">
        <v>649</v>
      </c>
      <c r="E160" s="15"/>
      <c r="F160" s="24">
        <v>41705</v>
      </c>
      <c r="G160" s="37">
        <v>74126.09</v>
      </c>
      <c r="H160" s="24" t="s">
        <v>50</v>
      </c>
      <c r="I160" s="24">
        <v>41904</v>
      </c>
      <c r="J160" s="37">
        <v>29167.9</v>
      </c>
    </row>
    <row r="161" spans="2:10">
      <c r="B161" s="24">
        <v>41912</v>
      </c>
      <c r="C161" s="15">
        <v>8485055</v>
      </c>
      <c r="D161" s="25" t="s">
        <v>650</v>
      </c>
      <c r="E161" s="15"/>
      <c r="F161" s="24">
        <v>41828</v>
      </c>
      <c r="G161" s="37">
        <v>149771.42000000001</v>
      </c>
      <c r="H161" s="24" t="s">
        <v>50</v>
      </c>
      <c r="I161" s="24">
        <v>41904</v>
      </c>
      <c r="J161" s="37">
        <v>54081.43</v>
      </c>
    </row>
    <row r="162" spans="2:10">
      <c r="B162" s="24">
        <v>41912</v>
      </c>
      <c r="C162" s="15">
        <v>8443128</v>
      </c>
      <c r="D162" s="25" t="s">
        <v>651</v>
      </c>
      <c r="E162" s="15"/>
      <c r="F162" s="24">
        <v>41731</v>
      </c>
      <c r="G162" s="37">
        <v>140755.28</v>
      </c>
      <c r="H162" s="24" t="s">
        <v>50</v>
      </c>
      <c r="I162" s="24">
        <v>41904</v>
      </c>
      <c r="J162" s="37">
        <v>105528.5</v>
      </c>
    </row>
    <row r="163" spans="2:10">
      <c r="B163" s="24">
        <v>41912</v>
      </c>
      <c r="C163" s="15">
        <v>8443963</v>
      </c>
      <c r="D163" s="25" t="s">
        <v>652</v>
      </c>
      <c r="E163" s="15"/>
      <c r="F163" s="24">
        <v>41611</v>
      </c>
      <c r="G163" s="37">
        <v>91954.69</v>
      </c>
      <c r="H163" s="24" t="s">
        <v>50</v>
      </c>
      <c r="I163" s="24">
        <v>41904</v>
      </c>
      <c r="J163" s="37">
        <v>86644.92</v>
      </c>
    </row>
    <row r="164" spans="2:10">
      <c r="B164" s="24">
        <v>41912</v>
      </c>
      <c r="C164" s="15">
        <v>8450073</v>
      </c>
      <c r="D164" s="25" t="s">
        <v>653</v>
      </c>
      <c r="E164" s="15"/>
      <c r="F164" s="24">
        <v>41828</v>
      </c>
      <c r="G164" s="37">
        <v>217000</v>
      </c>
      <c r="H164" s="24" t="s">
        <v>50</v>
      </c>
      <c r="I164" s="24">
        <v>41904</v>
      </c>
      <c r="J164" s="37">
        <v>79959.740000000005</v>
      </c>
    </row>
    <row r="165" spans="2:10">
      <c r="B165" s="24">
        <v>41912</v>
      </c>
      <c r="C165" s="15">
        <v>8492823</v>
      </c>
      <c r="D165" s="25" t="s">
        <v>654</v>
      </c>
      <c r="E165" s="15"/>
      <c r="F165" s="24">
        <v>41653</v>
      </c>
      <c r="G165" s="37">
        <v>73268.649999999994</v>
      </c>
      <c r="H165" s="24" t="s">
        <v>50</v>
      </c>
      <c r="I165" s="24">
        <v>41904</v>
      </c>
      <c r="J165" s="37">
        <v>74848.06</v>
      </c>
    </row>
    <row r="166" spans="2:10">
      <c r="B166" s="24">
        <v>41912</v>
      </c>
      <c r="C166" s="15">
        <v>8490635</v>
      </c>
      <c r="D166" s="25" t="s">
        <v>655</v>
      </c>
      <c r="E166" s="15"/>
      <c r="F166" s="24">
        <v>41593</v>
      </c>
      <c r="G166" s="37">
        <v>78244.58</v>
      </c>
      <c r="H166" s="24" t="s">
        <v>50</v>
      </c>
      <c r="I166" s="24">
        <v>41905</v>
      </c>
      <c r="J166" s="37">
        <v>14029.62</v>
      </c>
    </row>
    <row r="167" spans="2:10">
      <c r="B167" s="24">
        <v>41912</v>
      </c>
      <c r="C167" s="15">
        <v>8450006</v>
      </c>
      <c r="D167" s="25" t="s">
        <v>656</v>
      </c>
      <c r="E167" s="15"/>
      <c r="F167" s="24">
        <v>41671</v>
      </c>
      <c r="G167" s="37"/>
      <c r="H167" s="24" t="s">
        <v>50</v>
      </c>
      <c r="I167" s="24">
        <v>41905</v>
      </c>
      <c r="J167" s="37">
        <v>64157.31</v>
      </c>
    </row>
    <row r="168" spans="2:10">
      <c r="B168" s="24">
        <v>41912</v>
      </c>
      <c r="C168" s="15">
        <v>8456361</v>
      </c>
      <c r="D168" s="25" t="s">
        <v>657</v>
      </c>
      <c r="E168" s="15"/>
      <c r="F168" s="24">
        <v>41803</v>
      </c>
      <c r="G168" s="37">
        <v>164752.01</v>
      </c>
      <c r="H168" s="24" t="s">
        <v>50</v>
      </c>
      <c r="I168" s="24">
        <v>41905</v>
      </c>
      <c r="J168" s="37">
        <v>64656.76</v>
      </c>
    </row>
    <row r="169" spans="2:10">
      <c r="B169" s="24">
        <v>41912</v>
      </c>
      <c r="C169" s="15">
        <v>8466237</v>
      </c>
      <c r="D169" s="25" t="s">
        <v>658</v>
      </c>
      <c r="E169" s="15"/>
      <c r="F169" s="24">
        <v>41699</v>
      </c>
      <c r="G169" s="37"/>
      <c r="H169" s="24" t="s">
        <v>50</v>
      </c>
      <c r="I169" s="24">
        <v>41905</v>
      </c>
      <c r="J169" s="37">
        <v>268131.77</v>
      </c>
    </row>
    <row r="170" spans="2:10">
      <c r="B170" s="24">
        <v>41912</v>
      </c>
      <c r="C170" s="15">
        <v>8493018</v>
      </c>
      <c r="D170" s="25" t="s">
        <v>659</v>
      </c>
      <c r="E170" s="15"/>
      <c r="F170" s="24">
        <v>41730</v>
      </c>
      <c r="G170" s="37"/>
      <c r="H170" s="24" t="s">
        <v>50</v>
      </c>
      <c r="I170" s="24">
        <v>41905</v>
      </c>
      <c r="J170" s="37">
        <v>7796.51</v>
      </c>
    </row>
    <row r="171" spans="2:10">
      <c r="B171" s="24">
        <v>41912</v>
      </c>
      <c r="C171" s="15">
        <v>8494379</v>
      </c>
      <c r="D171" s="25" t="s">
        <v>660</v>
      </c>
      <c r="E171" s="15"/>
      <c r="F171" s="24">
        <v>41717</v>
      </c>
      <c r="G171" s="37">
        <v>126880.98</v>
      </c>
      <c r="H171" s="24" t="s">
        <v>50</v>
      </c>
      <c r="I171" s="24">
        <v>41905</v>
      </c>
      <c r="J171" s="37">
        <v>70082.42</v>
      </c>
    </row>
    <row r="172" spans="2:10">
      <c r="B172" s="24">
        <v>41912</v>
      </c>
      <c r="C172" s="15">
        <v>8453516</v>
      </c>
      <c r="D172" s="25" t="s">
        <v>661</v>
      </c>
      <c r="E172" s="15"/>
      <c r="F172" s="24">
        <v>41842</v>
      </c>
      <c r="G172" s="37">
        <v>201326.38</v>
      </c>
      <c r="H172" s="24" t="s">
        <v>50</v>
      </c>
      <c r="I172" s="24">
        <v>41905</v>
      </c>
      <c r="J172" s="37">
        <v>102216.65</v>
      </c>
    </row>
    <row r="173" spans="2:10">
      <c r="B173" s="24">
        <v>41912</v>
      </c>
      <c r="C173" s="15">
        <v>8456391</v>
      </c>
      <c r="D173" s="25" t="s">
        <v>662</v>
      </c>
      <c r="E173" s="15"/>
      <c r="F173" s="24">
        <v>41757</v>
      </c>
      <c r="G173" s="37">
        <v>354160.33</v>
      </c>
      <c r="H173" s="24" t="s">
        <v>50</v>
      </c>
      <c r="I173" s="24">
        <v>41905</v>
      </c>
      <c r="J173" s="37">
        <v>282670.84999999998</v>
      </c>
    </row>
    <row r="174" spans="2:10">
      <c r="B174" s="24">
        <v>41912</v>
      </c>
      <c r="C174" s="15">
        <v>8484254</v>
      </c>
      <c r="D174" s="25" t="s">
        <v>663</v>
      </c>
      <c r="E174" s="15"/>
      <c r="F174" s="24">
        <v>41690</v>
      </c>
      <c r="G174" s="37"/>
      <c r="H174" s="24" t="s">
        <v>50</v>
      </c>
      <c r="I174" s="24">
        <v>41905</v>
      </c>
      <c r="J174" s="37">
        <v>103055.02</v>
      </c>
    </row>
    <row r="175" spans="2:10">
      <c r="B175" s="24">
        <v>41912</v>
      </c>
      <c r="C175" s="15">
        <v>8486941</v>
      </c>
      <c r="D175" s="25" t="s">
        <v>664</v>
      </c>
      <c r="E175" s="15"/>
      <c r="F175" s="24">
        <v>41487</v>
      </c>
      <c r="G175" s="37"/>
      <c r="H175" s="24" t="s">
        <v>50</v>
      </c>
      <c r="I175" s="24">
        <v>41905</v>
      </c>
      <c r="J175" s="37">
        <v>510942.44</v>
      </c>
    </row>
    <row r="176" spans="2:10">
      <c r="B176" s="24">
        <v>41912</v>
      </c>
      <c r="C176" s="15">
        <v>8466056</v>
      </c>
      <c r="D176" s="25" t="s">
        <v>665</v>
      </c>
      <c r="E176" s="15"/>
      <c r="F176" s="24">
        <v>41725</v>
      </c>
      <c r="G176" s="37">
        <v>129312.3</v>
      </c>
      <c r="H176" s="24" t="s">
        <v>50</v>
      </c>
      <c r="I176" s="24">
        <v>41905</v>
      </c>
      <c r="J176" s="37">
        <v>61902.02</v>
      </c>
    </row>
    <row r="177" spans="2:10">
      <c r="B177" s="24">
        <v>41912</v>
      </c>
      <c r="C177" s="15">
        <v>8479678</v>
      </c>
      <c r="D177" s="25" t="s">
        <v>666</v>
      </c>
      <c r="E177" s="15"/>
      <c r="F177" s="24">
        <v>41722</v>
      </c>
      <c r="G177" s="37">
        <v>237726.4</v>
      </c>
      <c r="H177" s="24" t="s">
        <v>50</v>
      </c>
      <c r="I177" s="24">
        <v>41905</v>
      </c>
      <c r="J177" s="37">
        <v>129696.62</v>
      </c>
    </row>
    <row r="178" spans="2:10">
      <c r="B178" s="24">
        <v>41912</v>
      </c>
      <c r="C178" s="15">
        <v>8475082</v>
      </c>
      <c r="D178" s="25" t="s">
        <v>667</v>
      </c>
      <c r="E178" s="15"/>
      <c r="F178" s="24">
        <v>41604</v>
      </c>
      <c r="G178" s="37">
        <v>93663.5</v>
      </c>
      <c r="H178" s="24" t="s">
        <v>50</v>
      </c>
      <c r="I178" s="24">
        <v>41905</v>
      </c>
      <c r="J178" s="37">
        <v>16795.36</v>
      </c>
    </row>
    <row r="179" spans="2:10">
      <c r="B179" s="24">
        <v>41912</v>
      </c>
      <c r="C179" s="15">
        <v>8485103</v>
      </c>
      <c r="D179" s="25" t="s">
        <v>668</v>
      </c>
      <c r="E179" s="15"/>
      <c r="F179" s="24">
        <v>41527</v>
      </c>
      <c r="G179" s="37">
        <v>479646.27</v>
      </c>
      <c r="H179" s="24" t="s">
        <v>50</v>
      </c>
      <c r="I179" s="24">
        <v>41905</v>
      </c>
      <c r="J179" s="37">
        <v>276784</v>
      </c>
    </row>
    <row r="180" spans="2:10">
      <c r="B180" s="24">
        <v>41912</v>
      </c>
      <c r="C180" s="15">
        <v>8489444</v>
      </c>
      <c r="D180" s="25" t="s">
        <v>669</v>
      </c>
      <c r="E180" s="15"/>
      <c r="F180" s="24">
        <v>41744</v>
      </c>
      <c r="G180" s="37">
        <v>296672.40999999997</v>
      </c>
      <c r="H180" s="24" t="s">
        <v>50</v>
      </c>
      <c r="I180" s="24">
        <v>41905</v>
      </c>
      <c r="J180" s="37">
        <v>137506.85</v>
      </c>
    </row>
    <row r="181" spans="2:10">
      <c r="B181" s="24">
        <v>41912</v>
      </c>
      <c r="C181" s="15">
        <v>8464509</v>
      </c>
      <c r="D181" s="25" t="s">
        <v>670</v>
      </c>
      <c r="E181" s="15"/>
      <c r="F181" s="24">
        <v>41750</v>
      </c>
      <c r="G181" s="37">
        <v>71061.56</v>
      </c>
      <c r="H181" s="24" t="s">
        <v>50</v>
      </c>
      <c r="I181" s="24">
        <v>41905</v>
      </c>
      <c r="J181" s="37">
        <v>34810.269999999997</v>
      </c>
    </row>
    <row r="182" spans="2:10">
      <c r="B182" s="24">
        <v>41912</v>
      </c>
      <c r="C182" s="15">
        <v>8456467</v>
      </c>
      <c r="D182" s="25" t="s">
        <v>671</v>
      </c>
      <c r="E182" s="15"/>
      <c r="F182" s="24">
        <v>41698</v>
      </c>
      <c r="G182" s="37">
        <v>57482.01</v>
      </c>
      <c r="H182" s="24" t="s">
        <v>50</v>
      </c>
      <c r="I182" s="24">
        <v>41905</v>
      </c>
      <c r="J182" s="37">
        <v>11702.69</v>
      </c>
    </row>
    <row r="183" spans="2:10">
      <c r="B183" s="24">
        <v>41912</v>
      </c>
      <c r="C183" s="15">
        <v>8480819</v>
      </c>
      <c r="D183" s="25" t="s">
        <v>672</v>
      </c>
      <c r="E183" s="15"/>
      <c r="F183" s="24">
        <v>41426</v>
      </c>
      <c r="G183" s="37"/>
      <c r="H183" s="24" t="s">
        <v>50</v>
      </c>
      <c r="I183" s="24">
        <v>41905</v>
      </c>
      <c r="J183" s="37">
        <v>14796.33</v>
      </c>
    </row>
    <row r="184" spans="2:10">
      <c r="B184" s="24">
        <v>41912</v>
      </c>
      <c r="C184" s="15">
        <v>8448571</v>
      </c>
      <c r="D184" s="25" t="s">
        <v>673</v>
      </c>
      <c r="E184" s="15"/>
      <c r="F184" s="24">
        <v>41663</v>
      </c>
      <c r="G184" s="37">
        <v>129520.66</v>
      </c>
      <c r="H184" s="24" t="s">
        <v>50</v>
      </c>
      <c r="I184" s="24">
        <v>41905</v>
      </c>
      <c r="J184" s="37">
        <v>13126.72</v>
      </c>
    </row>
    <row r="185" spans="2:10">
      <c r="B185" s="24">
        <v>41912</v>
      </c>
      <c r="C185" s="15">
        <v>8475243</v>
      </c>
      <c r="D185" s="25" t="s">
        <v>674</v>
      </c>
      <c r="E185" s="15"/>
      <c r="F185" s="24">
        <v>41681</v>
      </c>
      <c r="G185" s="37"/>
      <c r="H185" s="24" t="s">
        <v>50</v>
      </c>
      <c r="I185" s="24">
        <v>41906</v>
      </c>
      <c r="J185" s="37">
        <v>807245.29</v>
      </c>
    </row>
    <row r="186" spans="2:10">
      <c r="B186" s="24">
        <v>41912</v>
      </c>
      <c r="C186" s="15">
        <v>8475076</v>
      </c>
      <c r="D186" s="25" t="s">
        <v>675</v>
      </c>
      <c r="E186" s="15"/>
      <c r="F186" s="24">
        <v>41730</v>
      </c>
      <c r="G186" s="37"/>
      <c r="H186" s="24" t="s">
        <v>50</v>
      </c>
      <c r="I186" s="24">
        <v>41906</v>
      </c>
      <c r="J186" s="37">
        <v>373605.98</v>
      </c>
    </row>
    <row r="187" spans="2:10">
      <c r="B187" s="24">
        <v>41912</v>
      </c>
      <c r="C187" s="15">
        <v>8472293</v>
      </c>
      <c r="D187" s="25" t="s">
        <v>676</v>
      </c>
      <c r="E187" s="15"/>
      <c r="F187" s="24">
        <v>41702</v>
      </c>
      <c r="G187" s="37">
        <v>61209.120000000003</v>
      </c>
      <c r="H187" s="24" t="s">
        <v>50</v>
      </c>
      <c r="I187" s="24">
        <v>41906</v>
      </c>
      <c r="J187" s="37">
        <v>18525.57</v>
      </c>
    </row>
    <row r="188" spans="2:10">
      <c r="B188" s="24">
        <v>41912</v>
      </c>
      <c r="C188" s="15">
        <v>8447856</v>
      </c>
      <c r="D188" s="25" t="s">
        <v>677</v>
      </c>
      <c r="E188" s="15"/>
      <c r="F188" s="24">
        <v>41426</v>
      </c>
      <c r="G188" s="37"/>
      <c r="H188" s="24" t="s">
        <v>50</v>
      </c>
      <c r="I188" s="24">
        <v>41906</v>
      </c>
      <c r="J188" s="37">
        <v>89935.12</v>
      </c>
    </row>
    <row r="189" spans="2:10">
      <c r="B189" s="24">
        <v>41912</v>
      </c>
      <c r="C189" s="15">
        <v>8453725</v>
      </c>
      <c r="D189" s="25" t="s">
        <v>678</v>
      </c>
      <c r="E189" s="15"/>
      <c r="F189" s="24">
        <v>41836</v>
      </c>
      <c r="G189" s="37">
        <v>204193.24</v>
      </c>
      <c r="H189" s="24" t="s">
        <v>50</v>
      </c>
      <c r="I189" s="24">
        <v>41906</v>
      </c>
      <c r="J189" s="37">
        <v>77158.710000000006</v>
      </c>
    </row>
    <row r="190" spans="2:10">
      <c r="B190" s="24">
        <v>41912</v>
      </c>
      <c r="C190" s="15">
        <v>8442274</v>
      </c>
      <c r="D190" s="25" t="s">
        <v>679</v>
      </c>
      <c r="E190" s="15"/>
      <c r="F190" s="24">
        <v>41426</v>
      </c>
      <c r="G190" s="37"/>
      <c r="H190" s="24" t="s">
        <v>50</v>
      </c>
      <c r="I190" s="24">
        <v>41906</v>
      </c>
      <c r="J190" s="37">
        <v>250935.16</v>
      </c>
    </row>
    <row r="191" spans="2:10">
      <c r="B191" s="24">
        <v>41912</v>
      </c>
      <c r="C191" s="15">
        <v>8482290</v>
      </c>
      <c r="D191" s="25" t="s">
        <v>680</v>
      </c>
      <c r="E191" s="15"/>
      <c r="F191" s="24">
        <v>41426</v>
      </c>
      <c r="G191" s="37"/>
      <c r="H191" s="24" t="s">
        <v>50</v>
      </c>
      <c r="I191" s="24">
        <v>41906</v>
      </c>
      <c r="J191" s="37">
        <v>70347.91</v>
      </c>
    </row>
    <row r="192" spans="2:10">
      <c r="B192" s="24">
        <v>41912</v>
      </c>
      <c r="C192" s="15">
        <v>8475894</v>
      </c>
      <c r="D192" s="25" t="s">
        <v>681</v>
      </c>
      <c r="E192" s="15"/>
      <c r="F192" s="24">
        <v>41787</v>
      </c>
      <c r="G192" s="37">
        <v>95200</v>
      </c>
      <c r="H192" s="24" t="s">
        <v>50</v>
      </c>
      <c r="I192" s="24">
        <v>41906</v>
      </c>
      <c r="J192" s="37">
        <v>39326.080000000002</v>
      </c>
    </row>
    <row r="193" spans="2:10">
      <c r="B193" s="24">
        <v>41912</v>
      </c>
      <c r="C193" s="15">
        <v>8448151</v>
      </c>
      <c r="D193" s="25" t="s">
        <v>682</v>
      </c>
      <c r="E193" s="15"/>
      <c r="F193" s="24">
        <v>41646</v>
      </c>
      <c r="G193" s="37">
        <v>138706.64000000001</v>
      </c>
      <c r="H193" s="24" t="s">
        <v>50</v>
      </c>
      <c r="I193" s="24">
        <v>41906</v>
      </c>
      <c r="J193" s="37">
        <v>42211.17</v>
      </c>
    </row>
    <row r="194" spans="2:10">
      <c r="B194" s="24">
        <v>41912</v>
      </c>
      <c r="C194" s="15">
        <v>8484594</v>
      </c>
      <c r="D194" s="25" t="s">
        <v>683</v>
      </c>
      <c r="E194" s="15"/>
      <c r="F194" s="24">
        <v>41590</v>
      </c>
      <c r="G194" s="37">
        <v>132954.95000000001</v>
      </c>
      <c r="H194" s="24" t="s">
        <v>50</v>
      </c>
      <c r="I194" s="24">
        <v>41906</v>
      </c>
      <c r="J194" s="37">
        <v>62407.79</v>
      </c>
    </row>
    <row r="195" spans="2:10">
      <c r="B195" s="24">
        <v>41912</v>
      </c>
      <c r="C195" s="15">
        <v>8459119</v>
      </c>
      <c r="D195" s="25" t="s">
        <v>684</v>
      </c>
      <c r="E195" s="15"/>
      <c r="F195" s="24">
        <v>41794</v>
      </c>
      <c r="G195" s="37">
        <v>90894.28</v>
      </c>
      <c r="H195" s="24" t="s">
        <v>50</v>
      </c>
      <c r="I195" s="24">
        <v>41906</v>
      </c>
      <c r="J195" s="37">
        <v>74729.320000000007</v>
      </c>
    </row>
    <row r="196" spans="2:10">
      <c r="B196" s="24">
        <v>41912</v>
      </c>
      <c r="C196" s="15">
        <v>8470280</v>
      </c>
      <c r="D196" s="25" t="s">
        <v>685</v>
      </c>
      <c r="E196" s="15"/>
      <c r="F196" s="24">
        <v>41681</v>
      </c>
      <c r="G196" s="37"/>
      <c r="H196" s="24" t="s">
        <v>50</v>
      </c>
      <c r="I196" s="24">
        <v>41906</v>
      </c>
      <c r="J196" s="37">
        <v>0</v>
      </c>
    </row>
    <row r="197" spans="2:10">
      <c r="B197" s="24">
        <v>41912</v>
      </c>
      <c r="C197" s="15">
        <v>8471402</v>
      </c>
      <c r="D197" s="25" t="s">
        <v>686</v>
      </c>
      <c r="E197" s="15"/>
      <c r="F197" s="24">
        <v>41800</v>
      </c>
      <c r="G197" s="37">
        <v>110985.84</v>
      </c>
      <c r="H197" s="24" t="s">
        <v>50</v>
      </c>
      <c r="I197" s="24">
        <v>41906</v>
      </c>
      <c r="J197" s="37">
        <v>72394.64</v>
      </c>
    </row>
    <row r="198" spans="2:10">
      <c r="B198" s="24">
        <v>41912</v>
      </c>
      <c r="C198" s="15">
        <v>8489982</v>
      </c>
      <c r="D198" s="25" t="s">
        <v>687</v>
      </c>
      <c r="E198" s="15"/>
      <c r="F198" s="24">
        <v>41582</v>
      </c>
      <c r="G198" s="37">
        <v>273911.82</v>
      </c>
      <c r="H198" s="24" t="s">
        <v>50</v>
      </c>
      <c r="I198" s="24">
        <v>41906</v>
      </c>
      <c r="J198" s="37">
        <v>232140.22</v>
      </c>
    </row>
    <row r="199" spans="2:10">
      <c r="B199" s="24">
        <v>41912</v>
      </c>
      <c r="C199" s="15">
        <v>8449877</v>
      </c>
      <c r="D199" s="25" t="s">
        <v>688</v>
      </c>
      <c r="E199" s="15"/>
      <c r="F199" s="24">
        <v>41689</v>
      </c>
      <c r="G199" s="37">
        <v>117062.87</v>
      </c>
      <c r="H199" s="24" t="s">
        <v>50</v>
      </c>
      <c r="I199" s="24">
        <v>41907</v>
      </c>
      <c r="J199" s="37">
        <v>20356.419999999998</v>
      </c>
    </row>
    <row r="200" spans="2:10">
      <c r="B200" s="24">
        <v>41912</v>
      </c>
      <c r="C200" s="15">
        <v>8440306</v>
      </c>
      <c r="D200" s="25" t="s">
        <v>689</v>
      </c>
      <c r="E200" s="15"/>
      <c r="F200" s="24">
        <v>41782</v>
      </c>
      <c r="G200" s="37">
        <v>235503.19</v>
      </c>
      <c r="H200" s="24" t="s">
        <v>50</v>
      </c>
      <c r="I200" s="24">
        <v>41907</v>
      </c>
      <c r="J200" s="37">
        <v>134529.76</v>
      </c>
    </row>
    <row r="201" spans="2:10">
      <c r="B201" s="24">
        <v>41912</v>
      </c>
      <c r="C201" s="15">
        <v>8444562</v>
      </c>
      <c r="D201" s="25" t="s">
        <v>690</v>
      </c>
      <c r="E201" s="15"/>
      <c r="F201" s="24">
        <v>41764</v>
      </c>
      <c r="G201" s="37"/>
      <c r="H201" s="24" t="s">
        <v>50</v>
      </c>
      <c r="I201" s="24">
        <v>41907</v>
      </c>
      <c r="J201" s="37">
        <v>213153.61</v>
      </c>
    </row>
    <row r="202" spans="2:10">
      <c r="B202" s="24">
        <v>41912</v>
      </c>
      <c r="C202" s="15">
        <v>8500137</v>
      </c>
      <c r="D202" s="25" t="s">
        <v>691</v>
      </c>
      <c r="E202" s="15"/>
      <c r="F202" s="24">
        <v>41792</v>
      </c>
      <c r="G202" s="37"/>
      <c r="H202" s="24" t="s">
        <v>50</v>
      </c>
      <c r="I202" s="24">
        <v>41907</v>
      </c>
      <c r="J202" s="37">
        <v>51659.12</v>
      </c>
    </row>
    <row r="203" spans="2:10">
      <c r="B203" s="24">
        <v>41912</v>
      </c>
      <c r="C203" s="15">
        <v>8485870</v>
      </c>
      <c r="D203" s="25" t="s">
        <v>692</v>
      </c>
      <c r="E203" s="15"/>
      <c r="F203" s="24">
        <v>41809</v>
      </c>
      <c r="G203" s="37">
        <v>36480.019999999997</v>
      </c>
      <c r="H203" s="24" t="s">
        <v>50</v>
      </c>
      <c r="I203" s="24">
        <v>41907</v>
      </c>
      <c r="J203" s="37">
        <v>18895.36</v>
      </c>
    </row>
    <row r="204" spans="2:10">
      <c r="B204" s="24">
        <v>41912</v>
      </c>
      <c r="C204" s="15">
        <v>8455188</v>
      </c>
      <c r="D204" s="25" t="s">
        <v>693</v>
      </c>
      <c r="E204" s="15"/>
      <c r="F204" s="24">
        <v>41487</v>
      </c>
      <c r="G204" s="37"/>
      <c r="H204" s="24" t="s">
        <v>50</v>
      </c>
      <c r="I204" s="24">
        <v>41907</v>
      </c>
      <c r="J204" s="37">
        <v>421073.88</v>
      </c>
    </row>
    <row r="205" spans="2:10">
      <c r="B205" s="24">
        <v>41912</v>
      </c>
      <c r="C205" s="15">
        <v>8441814</v>
      </c>
      <c r="D205" s="25" t="s">
        <v>694</v>
      </c>
      <c r="E205" s="15"/>
      <c r="F205" s="24">
        <v>41536</v>
      </c>
      <c r="G205" s="37">
        <v>183082.72</v>
      </c>
      <c r="H205" s="24" t="s">
        <v>50</v>
      </c>
      <c r="I205" s="24">
        <v>41907</v>
      </c>
      <c r="J205" s="37">
        <v>73387.570000000007</v>
      </c>
    </row>
    <row r="206" spans="2:10">
      <c r="B206" s="24">
        <v>41912</v>
      </c>
      <c r="C206" s="15">
        <v>8470238</v>
      </c>
      <c r="D206" s="25" t="s">
        <v>695</v>
      </c>
      <c r="E206" s="15"/>
      <c r="F206" s="24">
        <v>41766</v>
      </c>
      <c r="G206" s="37"/>
      <c r="H206" s="24" t="s">
        <v>50</v>
      </c>
      <c r="I206" s="24">
        <v>41907</v>
      </c>
      <c r="J206" s="37">
        <v>354568.54</v>
      </c>
    </row>
    <row r="207" spans="2:10">
      <c r="B207" s="24">
        <v>41912</v>
      </c>
      <c r="C207" s="15">
        <v>8474891</v>
      </c>
      <c r="D207" s="25" t="s">
        <v>696</v>
      </c>
      <c r="E207" s="15"/>
      <c r="F207" s="24">
        <v>41760</v>
      </c>
      <c r="G207" s="37"/>
      <c r="H207" s="24" t="s">
        <v>50</v>
      </c>
      <c r="I207" s="24">
        <v>41907</v>
      </c>
      <c r="J207" s="37">
        <v>80297.320000000007</v>
      </c>
    </row>
    <row r="208" spans="2:10">
      <c r="B208" s="24">
        <v>41912</v>
      </c>
      <c r="C208" s="15">
        <v>8473771</v>
      </c>
      <c r="D208" s="25" t="s">
        <v>697</v>
      </c>
      <c r="E208" s="15"/>
      <c r="F208" s="24">
        <v>41766</v>
      </c>
      <c r="G208" s="37">
        <v>490346.96</v>
      </c>
      <c r="H208" s="24" t="s">
        <v>50</v>
      </c>
      <c r="I208" s="24">
        <v>41907</v>
      </c>
      <c r="J208" s="37">
        <v>228727.23</v>
      </c>
    </row>
    <row r="209" spans="2:10">
      <c r="B209" s="24">
        <v>41912</v>
      </c>
      <c r="C209" s="15">
        <v>8480826</v>
      </c>
      <c r="D209" s="25" t="s">
        <v>698</v>
      </c>
      <c r="E209" s="15"/>
      <c r="F209" s="24">
        <v>41787</v>
      </c>
      <c r="G209" s="37">
        <v>214647.24</v>
      </c>
      <c r="H209" s="24" t="s">
        <v>50</v>
      </c>
      <c r="I209" s="24">
        <v>41907</v>
      </c>
      <c r="J209" s="37">
        <v>104384.87</v>
      </c>
    </row>
    <row r="210" spans="2:10">
      <c r="B210" s="24">
        <v>41912</v>
      </c>
      <c r="C210" s="15">
        <v>8487079</v>
      </c>
      <c r="D210" s="25" t="s">
        <v>699</v>
      </c>
      <c r="E210" s="15"/>
      <c r="F210" s="24">
        <v>41709</v>
      </c>
      <c r="G210" s="37">
        <v>361252.81</v>
      </c>
      <c r="H210" s="24" t="s">
        <v>50</v>
      </c>
      <c r="I210" s="24">
        <v>41907</v>
      </c>
      <c r="J210" s="37">
        <v>274601.03000000003</v>
      </c>
    </row>
    <row r="211" spans="2:10">
      <c r="B211" s="24">
        <v>41912</v>
      </c>
      <c r="C211" s="15">
        <v>8488090</v>
      </c>
      <c r="D211" s="25" t="s">
        <v>700</v>
      </c>
      <c r="E211" s="15"/>
      <c r="F211" s="24">
        <v>41690</v>
      </c>
      <c r="G211" s="37">
        <v>85479.61</v>
      </c>
      <c r="H211" s="24" t="s">
        <v>50</v>
      </c>
      <c r="I211" s="24">
        <v>41908</v>
      </c>
      <c r="J211" s="37">
        <v>16621.810000000001</v>
      </c>
    </row>
    <row r="212" spans="2:10">
      <c r="B212" s="24">
        <v>41912</v>
      </c>
      <c r="C212" s="15">
        <v>8479659</v>
      </c>
      <c r="D212" s="25" t="s">
        <v>701</v>
      </c>
      <c r="E212" s="15"/>
      <c r="F212" s="24">
        <v>41668</v>
      </c>
      <c r="G212" s="37">
        <v>360219.28</v>
      </c>
      <c r="H212" s="24" t="s">
        <v>50</v>
      </c>
      <c r="I212" s="24">
        <v>41908</v>
      </c>
      <c r="J212" s="37">
        <v>196503.3</v>
      </c>
    </row>
    <row r="213" spans="2:10">
      <c r="B213" s="24">
        <v>41912</v>
      </c>
      <c r="C213" s="15">
        <v>8477120</v>
      </c>
      <c r="D213" s="25" t="s">
        <v>702</v>
      </c>
      <c r="E213" s="15"/>
      <c r="F213" s="24">
        <v>41771</v>
      </c>
      <c r="G213" s="37">
        <v>367423.88</v>
      </c>
      <c r="H213" s="24" t="s">
        <v>50</v>
      </c>
      <c r="I213" s="24">
        <v>41908</v>
      </c>
      <c r="J213" s="37">
        <v>217795.71</v>
      </c>
    </row>
    <row r="214" spans="2:10">
      <c r="B214" s="24">
        <v>41912</v>
      </c>
      <c r="C214" s="15">
        <v>8441378</v>
      </c>
      <c r="D214" s="25" t="s">
        <v>703</v>
      </c>
      <c r="E214" s="15"/>
      <c r="F214" s="24">
        <v>41487</v>
      </c>
      <c r="G214" s="37"/>
      <c r="H214" s="24" t="s">
        <v>50</v>
      </c>
      <c r="I214" s="24">
        <v>41908</v>
      </c>
      <c r="J214" s="37">
        <v>298775.18</v>
      </c>
    </row>
    <row r="215" spans="2:10">
      <c r="B215" s="24">
        <v>41912</v>
      </c>
      <c r="C215" s="15">
        <v>8496302</v>
      </c>
      <c r="D215" s="25" t="s">
        <v>704</v>
      </c>
      <c r="E215" s="15"/>
      <c r="F215" s="24">
        <v>41829</v>
      </c>
      <c r="G215" s="37"/>
      <c r="H215" s="24" t="s">
        <v>50</v>
      </c>
      <c r="I215" s="24">
        <v>41908</v>
      </c>
      <c r="J215" s="37">
        <v>271770.03000000003</v>
      </c>
    </row>
    <row r="216" spans="2:10">
      <c r="B216" s="24">
        <v>41912</v>
      </c>
      <c r="C216" s="15">
        <v>8483238</v>
      </c>
      <c r="D216" s="25" t="s">
        <v>705</v>
      </c>
      <c r="E216" s="15"/>
      <c r="F216" s="24">
        <v>41849</v>
      </c>
      <c r="G216" s="37">
        <v>120542.04</v>
      </c>
      <c r="H216" s="24" t="s">
        <v>50</v>
      </c>
      <c r="I216" s="24">
        <v>41908</v>
      </c>
      <c r="J216" s="37">
        <v>53463.5</v>
      </c>
    </row>
    <row r="217" spans="2:10">
      <c r="B217" s="24">
        <v>41912</v>
      </c>
      <c r="C217" s="15">
        <v>8480260</v>
      </c>
      <c r="D217" s="25" t="s">
        <v>706</v>
      </c>
      <c r="E217" s="15"/>
      <c r="F217" s="24">
        <v>41487</v>
      </c>
      <c r="G217" s="37"/>
      <c r="H217" s="24" t="s">
        <v>50</v>
      </c>
      <c r="I217" s="24">
        <v>41908</v>
      </c>
      <c r="J217" s="37">
        <v>158710.66</v>
      </c>
    </row>
    <row r="218" spans="2:10">
      <c r="B218" s="24">
        <v>41912</v>
      </c>
      <c r="C218" s="15">
        <v>8497750</v>
      </c>
      <c r="D218" s="25" t="s">
        <v>707</v>
      </c>
      <c r="E218" s="15"/>
      <c r="F218" s="24">
        <v>41699</v>
      </c>
      <c r="G218" s="37"/>
      <c r="H218" s="24" t="s">
        <v>50</v>
      </c>
      <c r="I218" s="24">
        <v>41908</v>
      </c>
      <c r="J218" s="37">
        <v>106250.71</v>
      </c>
    </row>
    <row r="219" spans="2:10">
      <c r="B219" s="24">
        <v>41912</v>
      </c>
      <c r="C219" s="15">
        <v>8484635</v>
      </c>
      <c r="D219" s="25" t="s">
        <v>708</v>
      </c>
      <c r="E219" s="15"/>
      <c r="F219" s="24">
        <v>41487</v>
      </c>
      <c r="G219" s="37"/>
      <c r="H219" s="24" t="s">
        <v>50</v>
      </c>
      <c r="I219" s="24">
        <v>41908</v>
      </c>
      <c r="J219" s="37">
        <v>106895.73</v>
      </c>
    </row>
    <row r="220" spans="2:10">
      <c r="B220" s="24">
        <v>41912</v>
      </c>
      <c r="C220" s="15">
        <v>8487400</v>
      </c>
      <c r="D220" s="25" t="s">
        <v>709</v>
      </c>
      <c r="E220" s="15"/>
      <c r="F220" s="24">
        <v>41671</v>
      </c>
      <c r="G220" s="37"/>
      <c r="H220" s="24" t="s">
        <v>50</v>
      </c>
      <c r="I220" s="24">
        <v>41909</v>
      </c>
      <c r="J220" s="37">
        <v>0</v>
      </c>
    </row>
    <row r="221" spans="2:10">
      <c r="B221" s="24">
        <v>41912</v>
      </c>
      <c r="C221" s="15">
        <v>8469253</v>
      </c>
      <c r="D221" s="25" t="s">
        <v>710</v>
      </c>
      <c r="E221" s="15"/>
      <c r="F221" s="24">
        <v>41660</v>
      </c>
      <c r="G221" s="37">
        <v>113361.18</v>
      </c>
      <c r="H221" s="24" t="s">
        <v>50</v>
      </c>
      <c r="I221" s="24">
        <v>41911</v>
      </c>
      <c r="J221" s="37">
        <v>15711.92</v>
      </c>
    </row>
    <row r="222" spans="2:10">
      <c r="B222" s="24">
        <v>41912</v>
      </c>
      <c r="C222" s="15">
        <v>8482850</v>
      </c>
      <c r="D222" s="25" t="s">
        <v>711</v>
      </c>
      <c r="E222" s="15"/>
      <c r="F222" s="24">
        <v>41717</v>
      </c>
      <c r="G222" s="37">
        <v>93413.08</v>
      </c>
      <c r="H222" s="24" t="s">
        <v>50</v>
      </c>
      <c r="I222" s="24">
        <v>41911</v>
      </c>
      <c r="J222" s="37">
        <v>61627.71</v>
      </c>
    </row>
    <row r="223" spans="2:10">
      <c r="B223" s="24">
        <v>41912</v>
      </c>
      <c r="C223" s="15">
        <v>8446506</v>
      </c>
      <c r="D223" s="25" t="s">
        <v>712</v>
      </c>
      <c r="E223" s="15"/>
      <c r="F223" s="24">
        <v>41796</v>
      </c>
      <c r="G223" s="37">
        <v>124100.79</v>
      </c>
      <c r="H223" s="24" t="s">
        <v>50</v>
      </c>
      <c r="I223" s="24">
        <v>41911</v>
      </c>
      <c r="J223" s="37">
        <v>127626.51</v>
      </c>
    </row>
    <row r="224" spans="2:10">
      <c r="B224" s="24">
        <v>41912</v>
      </c>
      <c r="C224" s="15">
        <v>8441890</v>
      </c>
      <c r="D224" s="25" t="s">
        <v>713</v>
      </c>
      <c r="E224" s="15"/>
      <c r="F224" s="24">
        <v>41780</v>
      </c>
      <c r="G224" s="37">
        <v>184426.34</v>
      </c>
      <c r="H224" s="24" t="s">
        <v>50</v>
      </c>
      <c r="I224" s="24">
        <v>41911</v>
      </c>
      <c r="J224" s="37">
        <v>155799.66</v>
      </c>
    </row>
    <row r="225" spans="2:10">
      <c r="B225" s="24">
        <v>41912</v>
      </c>
      <c r="C225" s="15">
        <v>8477644</v>
      </c>
      <c r="D225" s="25" t="s">
        <v>714</v>
      </c>
      <c r="E225" s="15"/>
      <c r="F225" s="24">
        <v>41487</v>
      </c>
      <c r="G225" s="37"/>
      <c r="H225" s="24" t="s">
        <v>50</v>
      </c>
      <c r="I225" s="24">
        <v>41911</v>
      </c>
      <c r="J225" s="37">
        <v>72324.820000000007</v>
      </c>
    </row>
    <row r="226" spans="2:10">
      <c r="B226" s="24">
        <v>41912</v>
      </c>
      <c r="C226" s="15">
        <v>8491430</v>
      </c>
      <c r="D226" s="25" t="s">
        <v>715</v>
      </c>
      <c r="E226" s="15"/>
      <c r="F226" s="24">
        <v>41794</v>
      </c>
      <c r="G226" s="37">
        <v>175604.06</v>
      </c>
      <c r="H226" s="24" t="s">
        <v>50</v>
      </c>
      <c r="I226" s="24">
        <v>41911</v>
      </c>
      <c r="J226" s="37">
        <v>77278.12</v>
      </c>
    </row>
    <row r="227" spans="2:10">
      <c r="B227" s="24">
        <v>41912</v>
      </c>
      <c r="C227" s="15">
        <v>8474140</v>
      </c>
      <c r="D227" s="25" t="s">
        <v>716</v>
      </c>
      <c r="E227" s="15"/>
      <c r="F227" s="24">
        <v>41809</v>
      </c>
      <c r="G227" s="37">
        <v>980000</v>
      </c>
      <c r="H227" s="24" t="s">
        <v>50</v>
      </c>
      <c r="I227" s="24">
        <v>41911</v>
      </c>
      <c r="J227" s="37">
        <v>518867.33</v>
      </c>
    </row>
    <row r="228" spans="2:10">
      <c r="B228" s="24">
        <v>41912</v>
      </c>
      <c r="C228" s="15">
        <v>8453477</v>
      </c>
      <c r="D228" s="25" t="s">
        <v>717</v>
      </c>
      <c r="E228" s="15"/>
      <c r="F228" s="24">
        <v>41760</v>
      </c>
      <c r="G228" s="37">
        <v>189477.14</v>
      </c>
      <c r="H228" s="24" t="s">
        <v>50</v>
      </c>
      <c r="I228" s="24">
        <v>41911</v>
      </c>
      <c r="J228" s="37">
        <v>40844.79</v>
      </c>
    </row>
    <row r="229" spans="2:10">
      <c r="B229" s="24">
        <v>41912</v>
      </c>
      <c r="C229" s="15">
        <v>8444124</v>
      </c>
      <c r="D229" s="25" t="s">
        <v>39</v>
      </c>
      <c r="E229" s="15"/>
      <c r="F229" s="24">
        <v>41885</v>
      </c>
      <c r="G229" s="37">
        <v>97368.58</v>
      </c>
      <c r="H229" s="24" t="s">
        <v>50</v>
      </c>
      <c r="I229" s="24">
        <v>41911</v>
      </c>
      <c r="J229" s="37">
        <v>117500</v>
      </c>
    </row>
    <row r="230" spans="2:10">
      <c r="B230" s="24">
        <v>41912</v>
      </c>
      <c r="C230" s="15">
        <v>8494945</v>
      </c>
      <c r="D230" s="25" t="s">
        <v>718</v>
      </c>
      <c r="E230" s="15"/>
      <c r="F230" s="24">
        <v>41834</v>
      </c>
      <c r="G230" s="37">
        <v>104574.44</v>
      </c>
      <c r="H230" s="24" t="s">
        <v>50</v>
      </c>
      <c r="I230" s="24">
        <v>41911</v>
      </c>
      <c r="J230" s="37">
        <v>30531.68</v>
      </c>
    </row>
    <row r="231" spans="2:10">
      <c r="B231" s="24">
        <v>41912</v>
      </c>
      <c r="C231" s="15">
        <v>8444880</v>
      </c>
      <c r="D231" s="25" t="s">
        <v>719</v>
      </c>
      <c r="E231" s="15"/>
      <c r="F231" s="24">
        <v>41786</v>
      </c>
      <c r="G231" s="37">
        <v>156450.9</v>
      </c>
      <c r="H231" s="24" t="s">
        <v>50</v>
      </c>
      <c r="I231" s="24">
        <v>41911</v>
      </c>
      <c r="J231" s="37">
        <v>155439.74</v>
      </c>
    </row>
    <row r="232" spans="2:10">
      <c r="B232" s="24">
        <v>41912</v>
      </c>
      <c r="C232" s="15">
        <v>8494822</v>
      </c>
      <c r="D232" s="25" t="s">
        <v>720</v>
      </c>
      <c r="E232" s="15"/>
      <c r="F232" s="24">
        <v>41695</v>
      </c>
      <c r="G232" s="37">
        <v>394928.14</v>
      </c>
      <c r="H232" s="24" t="s">
        <v>50</v>
      </c>
      <c r="I232" s="24">
        <v>41911</v>
      </c>
      <c r="J232" s="37">
        <v>136521.37</v>
      </c>
    </row>
    <row r="233" spans="2:10">
      <c r="B233" s="24">
        <v>41912</v>
      </c>
      <c r="C233" s="15">
        <v>8483484</v>
      </c>
      <c r="D233" s="25" t="s">
        <v>721</v>
      </c>
      <c r="E233" s="15"/>
      <c r="F233" s="24">
        <v>41671</v>
      </c>
      <c r="G233" s="37"/>
      <c r="H233" s="24" t="s">
        <v>50</v>
      </c>
      <c r="I233" s="24">
        <v>41911</v>
      </c>
      <c r="J233" s="37">
        <v>105954.53</v>
      </c>
    </row>
    <row r="234" spans="2:10">
      <c r="B234" s="24">
        <v>41912</v>
      </c>
      <c r="C234" s="15">
        <v>8477902</v>
      </c>
      <c r="D234" s="25" t="s">
        <v>722</v>
      </c>
      <c r="E234" s="15"/>
      <c r="F234" s="24">
        <v>41822</v>
      </c>
      <c r="G234" s="37">
        <v>123815.66</v>
      </c>
      <c r="H234" s="24" t="s">
        <v>50</v>
      </c>
      <c r="I234" s="24">
        <v>41911</v>
      </c>
      <c r="J234" s="37">
        <v>83904.93</v>
      </c>
    </row>
    <row r="235" spans="2:10">
      <c r="B235" s="24">
        <v>41912</v>
      </c>
      <c r="C235" s="15">
        <v>8493766</v>
      </c>
      <c r="D235" s="25" t="s">
        <v>723</v>
      </c>
      <c r="E235" s="15"/>
      <c r="F235" s="24">
        <v>41831</v>
      </c>
      <c r="G235" s="37"/>
      <c r="H235" s="24" t="s">
        <v>50</v>
      </c>
      <c r="I235" s="24">
        <v>41911</v>
      </c>
      <c r="J235" s="37">
        <v>43077.97</v>
      </c>
    </row>
    <row r="236" spans="2:10">
      <c r="B236" s="24">
        <v>41912</v>
      </c>
      <c r="C236" s="15">
        <v>8451769</v>
      </c>
      <c r="D236" s="25" t="s">
        <v>724</v>
      </c>
      <c r="E236" s="15"/>
      <c r="F236" s="24">
        <v>41848</v>
      </c>
      <c r="G236" s="37">
        <v>208706.21</v>
      </c>
      <c r="H236" s="24" t="s">
        <v>50</v>
      </c>
      <c r="I236" s="24">
        <v>41911</v>
      </c>
      <c r="J236" s="37">
        <v>127176.14</v>
      </c>
    </row>
    <row r="237" spans="2:10">
      <c r="B237" s="24">
        <v>41912</v>
      </c>
      <c r="C237" s="15">
        <v>8476395</v>
      </c>
      <c r="D237" s="25" t="s">
        <v>725</v>
      </c>
      <c r="E237" s="15"/>
      <c r="F237" s="24">
        <v>41821</v>
      </c>
      <c r="G237" s="37">
        <v>142357.10999999999</v>
      </c>
      <c r="H237" s="24" t="s">
        <v>50</v>
      </c>
      <c r="I237" s="24">
        <v>41911</v>
      </c>
      <c r="J237" s="37">
        <v>51290.1</v>
      </c>
    </row>
    <row r="238" spans="2:10">
      <c r="B238" s="24">
        <v>41912</v>
      </c>
      <c r="C238" s="15">
        <v>8456252</v>
      </c>
      <c r="D238" s="25" t="s">
        <v>726</v>
      </c>
      <c r="E238" s="15"/>
      <c r="F238" s="24">
        <v>41697</v>
      </c>
      <c r="G238" s="37">
        <v>192259.42</v>
      </c>
      <c r="H238" s="24" t="s">
        <v>50</v>
      </c>
      <c r="I238" s="24">
        <v>41911</v>
      </c>
      <c r="J238" s="37">
        <v>121526.15</v>
      </c>
    </row>
    <row r="239" spans="2:10">
      <c r="B239" s="24">
        <v>41912</v>
      </c>
      <c r="C239" s="15">
        <v>8498150</v>
      </c>
      <c r="D239" s="25" t="s">
        <v>727</v>
      </c>
      <c r="E239" s="15"/>
      <c r="F239" s="24">
        <v>41766</v>
      </c>
      <c r="G239" s="37">
        <v>153721.92000000001</v>
      </c>
      <c r="H239" s="24" t="s">
        <v>50</v>
      </c>
      <c r="I239" s="24">
        <v>41911</v>
      </c>
      <c r="J239" s="37">
        <v>101395.35</v>
      </c>
    </row>
    <row r="240" spans="2:10">
      <c r="B240" s="24">
        <v>41912</v>
      </c>
      <c r="C240" s="15">
        <v>8448033</v>
      </c>
      <c r="D240" s="25" t="s">
        <v>728</v>
      </c>
      <c r="E240" s="15"/>
      <c r="F240" s="24">
        <v>41766</v>
      </c>
      <c r="G240" s="37">
        <v>96585.12</v>
      </c>
      <c r="H240" s="24" t="s">
        <v>50</v>
      </c>
      <c r="I240" s="24">
        <v>41911</v>
      </c>
      <c r="J240" s="37">
        <v>61013.49</v>
      </c>
    </row>
    <row r="241" spans="2:10">
      <c r="B241" s="24">
        <v>41912</v>
      </c>
      <c r="C241" s="15">
        <v>8451574</v>
      </c>
      <c r="D241" s="25" t="s">
        <v>729</v>
      </c>
      <c r="E241" s="15"/>
      <c r="F241" s="24">
        <v>41722</v>
      </c>
      <c r="G241" s="37">
        <v>151961.10999999999</v>
      </c>
      <c r="H241" s="24" t="s">
        <v>50</v>
      </c>
      <c r="I241" s="24">
        <v>41911</v>
      </c>
      <c r="J241" s="37">
        <v>51627.28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B1:O6"/>
  <sheetViews>
    <sheetView workbookViewId="0">
      <selection activeCell="B1" sqref="B1"/>
    </sheetView>
  </sheetViews>
  <sheetFormatPr defaultRowHeight="15"/>
  <cols>
    <col min="1" max="1" width="3.85546875" customWidth="1"/>
    <col min="2" max="2" width="16.85546875" bestFit="1" customWidth="1"/>
    <col min="4" max="4" width="15.85546875" customWidth="1"/>
    <col min="7" max="7" width="12.85546875" customWidth="1"/>
    <col min="8" max="8" width="13.5703125" customWidth="1"/>
    <col min="9" max="9" width="12.28515625" customWidth="1"/>
    <col min="10" max="10" width="14.28515625" customWidth="1"/>
    <col min="11" max="11" width="12.85546875" customWidth="1"/>
    <col min="12" max="12" width="17.85546875" customWidth="1"/>
    <col min="13" max="14" width="20.28515625" customWidth="1"/>
    <col min="15" max="15" width="14.140625" customWidth="1"/>
  </cols>
  <sheetData>
    <row r="1" spans="2:15">
      <c r="B1" s="13" t="s">
        <v>18</v>
      </c>
      <c r="C1" s="12" t="e">
        <f>MAX(#REF!)</f>
        <v>#REF!</v>
      </c>
    </row>
    <row r="4" spans="2:15">
      <c r="B4" s="424" t="s">
        <v>55</v>
      </c>
      <c r="C4" s="425"/>
      <c r="D4" s="425"/>
      <c r="E4" s="425"/>
      <c r="F4" s="425"/>
      <c r="G4" s="425"/>
      <c r="H4" s="425"/>
      <c r="I4" s="425"/>
      <c r="J4" s="425"/>
      <c r="K4" s="425"/>
      <c r="L4" s="425"/>
      <c r="M4" s="425"/>
      <c r="N4" s="425"/>
      <c r="O4" s="425"/>
    </row>
    <row r="5" spans="2:15" ht="45">
      <c r="B5" s="3" t="s">
        <v>53</v>
      </c>
      <c r="C5" s="3" t="s">
        <v>8</v>
      </c>
      <c r="D5" s="3" t="s">
        <v>9</v>
      </c>
      <c r="E5" s="3" t="s">
        <v>10</v>
      </c>
      <c r="F5" s="3" t="s">
        <v>40</v>
      </c>
      <c r="G5" s="3" t="s">
        <v>41</v>
      </c>
      <c r="H5" s="3" t="s">
        <v>42</v>
      </c>
      <c r="I5" s="3" t="s">
        <v>43</v>
      </c>
      <c r="J5" s="3" t="s">
        <v>44</v>
      </c>
      <c r="K5" s="3" t="s">
        <v>45</v>
      </c>
      <c r="L5" s="3" t="s">
        <v>33</v>
      </c>
      <c r="M5" s="3" t="s">
        <v>46</v>
      </c>
      <c r="N5" s="3" t="s">
        <v>47</v>
      </c>
      <c r="O5" s="3" t="s">
        <v>48</v>
      </c>
    </row>
    <row r="6" spans="2:15">
      <c r="B6" s="6">
        <v>41912</v>
      </c>
      <c r="C6" s="2">
        <v>8480496</v>
      </c>
      <c r="D6" s="4" t="s">
        <v>54</v>
      </c>
      <c r="E6" s="2"/>
      <c r="F6" s="2" t="s">
        <v>49</v>
      </c>
      <c r="G6" s="2">
        <v>0</v>
      </c>
      <c r="H6" s="6">
        <v>41808</v>
      </c>
      <c r="I6" s="2" t="s">
        <v>50</v>
      </c>
      <c r="J6" s="2" t="s">
        <v>51</v>
      </c>
      <c r="K6" s="6">
        <v>41487</v>
      </c>
      <c r="L6" s="5">
        <v>225000</v>
      </c>
      <c r="M6" s="6">
        <v>41554</v>
      </c>
      <c r="N6" s="6">
        <v>41554</v>
      </c>
      <c r="O6" s="2" t="s">
        <v>52</v>
      </c>
    </row>
  </sheetData>
  <mergeCells count="1">
    <mergeCell ref="B4:O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9"/>
  <sheetViews>
    <sheetView workbookViewId="0">
      <selection activeCell="C13" sqref="C13"/>
    </sheetView>
  </sheetViews>
  <sheetFormatPr defaultRowHeight="15"/>
  <cols>
    <col min="1" max="1" width="16.5703125" style="178" customWidth="1"/>
    <col min="2" max="2" width="23.5703125" style="178" bestFit="1" customWidth="1"/>
    <col min="3" max="3" width="32.7109375" style="178" customWidth="1"/>
    <col min="4" max="4" width="13.7109375" style="178" customWidth="1"/>
    <col min="5" max="5" width="10.28515625" style="178" customWidth="1"/>
    <col min="6" max="6" width="9.140625" style="178"/>
    <col min="7" max="7" width="8.28515625" style="178" customWidth="1"/>
    <col min="8" max="16384" width="9.140625" style="178"/>
  </cols>
  <sheetData>
    <row r="1" spans="1:11" ht="18.75">
      <c r="A1" s="371" t="s">
        <v>1125</v>
      </c>
      <c r="B1" s="371"/>
      <c r="C1" s="371"/>
      <c r="D1" s="371"/>
      <c r="E1" s="371"/>
      <c r="F1" s="256"/>
      <c r="G1" s="256"/>
      <c r="H1" s="256"/>
      <c r="I1" s="256"/>
      <c r="J1" s="256"/>
      <c r="K1" s="256"/>
    </row>
    <row r="2" spans="1:11" ht="18.75">
      <c r="A2" s="227"/>
      <c r="B2" s="227"/>
      <c r="C2" s="227"/>
      <c r="D2" s="227"/>
      <c r="E2" s="227"/>
      <c r="F2" s="256"/>
      <c r="G2" s="256"/>
      <c r="H2" s="256"/>
      <c r="I2" s="256"/>
      <c r="J2" s="256"/>
      <c r="K2" s="256"/>
    </row>
    <row r="3" spans="1:11">
      <c r="A3" s="257" t="s">
        <v>786</v>
      </c>
      <c r="B3" s="257" t="s">
        <v>787</v>
      </c>
      <c r="C3" s="257" t="s">
        <v>788</v>
      </c>
      <c r="D3" s="257" t="s">
        <v>1035</v>
      </c>
      <c r="E3" s="257" t="s">
        <v>789</v>
      </c>
      <c r="F3" s="257" t="s">
        <v>790</v>
      </c>
      <c r="G3" s="257" t="s">
        <v>791</v>
      </c>
      <c r="H3" s="257" t="s">
        <v>792</v>
      </c>
      <c r="I3" s="257" t="s">
        <v>74</v>
      </c>
    </row>
    <row r="4" spans="1:11">
      <c r="A4" s="212" t="s">
        <v>1036</v>
      </c>
      <c r="B4" s="212" t="s">
        <v>1037</v>
      </c>
      <c r="C4" s="212" t="s">
        <v>1038</v>
      </c>
      <c r="D4" s="212">
        <v>18</v>
      </c>
      <c r="E4" s="212">
        <v>18</v>
      </c>
      <c r="F4" s="212">
        <v>17</v>
      </c>
      <c r="G4" s="212">
        <v>1</v>
      </c>
      <c r="H4" s="212">
        <v>0</v>
      </c>
      <c r="I4" s="212">
        <v>0</v>
      </c>
    </row>
    <row r="5" spans="1:11">
      <c r="A5" s="212" t="s">
        <v>1036</v>
      </c>
      <c r="B5" s="212" t="s">
        <v>1037</v>
      </c>
      <c r="C5" s="212" t="s">
        <v>1039</v>
      </c>
      <c r="D5" s="212">
        <v>12</v>
      </c>
      <c r="E5" s="212">
        <v>12</v>
      </c>
      <c r="F5" s="212">
        <v>11</v>
      </c>
      <c r="G5" s="212">
        <v>1</v>
      </c>
      <c r="H5" s="212">
        <v>0</v>
      </c>
      <c r="I5" s="212">
        <v>0</v>
      </c>
    </row>
    <row r="6" spans="1:11">
      <c r="A6" s="212" t="s">
        <v>1036</v>
      </c>
      <c r="B6" s="212" t="s">
        <v>1037</v>
      </c>
      <c r="C6" s="212" t="s">
        <v>1040</v>
      </c>
      <c r="D6" s="212">
        <v>18</v>
      </c>
      <c r="E6" s="212">
        <v>18</v>
      </c>
      <c r="F6" s="212">
        <v>17</v>
      </c>
      <c r="G6" s="212">
        <v>1</v>
      </c>
      <c r="H6" s="212">
        <v>0</v>
      </c>
      <c r="I6" s="212">
        <v>0</v>
      </c>
    </row>
    <row r="7" spans="1:11">
      <c r="A7" s="257" t="s">
        <v>6</v>
      </c>
      <c r="B7" s="257" t="s">
        <v>1037</v>
      </c>
      <c r="C7" s="257" t="s">
        <v>1041</v>
      </c>
      <c r="D7" s="257">
        <f t="shared" ref="D7:I7" si="0">SUM(D4:D6)</f>
        <v>48</v>
      </c>
      <c r="E7" s="257">
        <f t="shared" si="0"/>
        <v>48</v>
      </c>
      <c r="F7" s="257">
        <f t="shared" si="0"/>
        <v>45</v>
      </c>
      <c r="G7" s="257">
        <f t="shared" si="0"/>
        <v>3</v>
      </c>
      <c r="H7" s="257">
        <f t="shared" si="0"/>
        <v>0</v>
      </c>
      <c r="I7" s="257">
        <f t="shared" si="0"/>
        <v>0</v>
      </c>
    </row>
    <row r="9" spans="1:11">
      <c r="A9" s="258" t="s">
        <v>1042</v>
      </c>
    </row>
  </sheetData>
  <mergeCells count="1">
    <mergeCell ref="A1:E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L20"/>
  <sheetViews>
    <sheetView workbookViewId="0">
      <selection activeCell="C5" sqref="C5"/>
    </sheetView>
  </sheetViews>
  <sheetFormatPr defaultRowHeight="15"/>
  <cols>
    <col min="1" max="1" width="16.42578125" style="178" customWidth="1"/>
    <col min="2" max="2" width="41.140625" style="178" customWidth="1"/>
    <col min="3" max="3" width="13.7109375" style="178" customWidth="1"/>
    <col min="4" max="11" width="8.28515625" style="178" customWidth="1"/>
    <col min="12" max="16384" width="9.140625" style="178"/>
  </cols>
  <sheetData>
    <row r="1" spans="1:12" ht="18.75">
      <c r="A1" s="259"/>
      <c r="B1" s="431" t="s">
        <v>1126</v>
      </c>
      <c r="C1" s="431"/>
      <c r="D1" s="431"/>
      <c r="E1" s="431"/>
      <c r="F1" s="431"/>
      <c r="G1" s="431"/>
      <c r="H1" s="431"/>
      <c r="I1" s="431"/>
      <c r="J1" s="260"/>
    </row>
    <row r="2" spans="1:12">
      <c r="A2" s="261" t="s">
        <v>1043</v>
      </c>
      <c r="B2" s="262" t="s">
        <v>1037</v>
      </c>
      <c r="C2" s="260"/>
      <c r="D2" s="260"/>
      <c r="E2" s="260"/>
      <c r="F2" s="260"/>
      <c r="G2" s="260"/>
      <c r="H2" s="260"/>
      <c r="I2" s="260"/>
      <c r="J2" s="260"/>
      <c r="K2" s="260"/>
    </row>
    <row r="3" spans="1:12">
      <c r="A3" s="261" t="s">
        <v>1044</v>
      </c>
      <c r="B3" s="262" t="s">
        <v>837</v>
      </c>
      <c r="C3" s="260"/>
      <c r="D3" s="260"/>
      <c r="E3" s="260"/>
      <c r="F3" s="260"/>
      <c r="G3" s="260"/>
      <c r="H3" s="260"/>
      <c r="I3" s="260"/>
      <c r="J3" s="260"/>
      <c r="K3" s="260"/>
    </row>
    <row r="4" spans="1:12">
      <c r="A4" s="261" t="s">
        <v>1045</v>
      </c>
      <c r="B4" s="263" t="s">
        <v>1234</v>
      </c>
      <c r="C4" s="260"/>
      <c r="D4" s="260"/>
      <c r="E4" s="260"/>
      <c r="F4" s="260"/>
      <c r="G4" s="260"/>
      <c r="H4" s="260"/>
      <c r="I4" s="260"/>
      <c r="J4" s="260"/>
      <c r="K4" s="260"/>
    </row>
    <row r="5" spans="1:12">
      <c r="A5" s="261" t="s">
        <v>1046</v>
      </c>
      <c r="B5" s="264">
        <v>48</v>
      </c>
      <c r="C5" s="260"/>
      <c r="D5" s="260"/>
      <c r="E5" s="260"/>
      <c r="F5" s="260"/>
      <c r="G5" s="260"/>
      <c r="H5" s="260"/>
      <c r="I5" s="260"/>
      <c r="J5" s="260"/>
      <c r="K5" s="260"/>
    </row>
    <row r="7" spans="1:12" ht="29.25" customHeight="1">
      <c r="B7" s="265" t="s">
        <v>1047</v>
      </c>
      <c r="C7" s="266" t="s">
        <v>1048</v>
      </c>
      <c r="D7" s="426" t="s">
        <v>1049</v>
      </c>
      <c r="E7" s="427"/>
      <c r="F7" s="428" t="s">
        <v>1050</v>
      </c>
      <c r="G7" s="427"/>
      <c r="H7" s="429" t="s">
        <v>1051</v>
      </c>
      <c r="I7" s="427"/>
      <c r="J7" s="430" t="s">
        <v>1052</v>
      </c>
      <c r="K7" s="427"/>
    </row>
    <row r="8" spans="1:12" ht="25.5">
      <c r="B8" s="267" t="s">
        <v>1053</v>
      </c>
      <c r="C8" s="268">
        <v>48</v>
      </c>
      <c r="D8" s="268">
        <v>48</v>
      </c>
      <c r="E8" s="342">
        <v>1</v>
      </c>
      <c r="F8" s="268">
        <v>0</v>
      </c>
      <c r="G8" s="342">
        <v>0</v>
      </c>
      <c r="H8" s="268">
        <v>0</v>
      </c>
      <c r="I8" s="342">
        <v>0</v>
      </c>
      <c r="J8" s="268">
        <v>0</v>
      </c>
      <c r="K8" s="269">
        <v>0</v>
      </c>
      <c r="L8" s="343"/>
    </row>
    <row r="9" spans="1:12" ht="25.5">
      <c r="B9" s="267" t="s">
        <v>1054</v>
      </c>
      <c r="C9" s="268">
        <v>48</v>
      </c>
      <c r="D9" s="268">
        <v>48</v>
      </c>
      <c r="E9" s="342">
        <v>1</v>
      </c>
      <c r="F9" s="268">
        <v>0</v>
      </c>
      <c r="G9" s="342">
        <v>0</v>
      </c>
      <c r="H9" s="268">
        <v>0</v>
      </c>
      <c r="I9" s="342">
        <v>0</v>
      </c>
      <c r="J9" s="268">
        <v>0</v>
      </c>
      <c r="K9" s="269">
        <v>0</v>
      </c>
      <c r="L9" s="343"/>
    </row>
    <row r="10" spans="1:12" ht="38.25">
      <c r="B10" s="267" t="s">
        <v>1055</v>
      </c>
      <c r="C10" s="268">
        <v>48</v>
      </c>
      <c r="D10" s="268">
        <v>47</v>
      </c>
      <c r="E10" s="342">
        <v>0.97916666666666663</v>
      </c>
      <c r="F10" s="268">
        <v>0</v>
      </c>
      <c r="G10" s="342">
        <v>0</v>
      </c>
      <c r="H10" s="268">
        <v>0</v>
      </c>
      <c r="I10" s="342">
        <v>0</v>
      </c>
      <c r="J10" s="268">
        <v>1</v>
      </c>
      <c r="K10" s="269">
        <v>2.0833333333333332E-2</v>
      </c>
      <c r="L10" s="343"/>
    </row>
    <row r="11" spans="1:12" ht="38.25">
      <c r="B11" s="267" t="s">
        <v>1056</v>
      </c>
      <c r="C11" s="268">
        <v>48</v>
      </c>
      <c r="D11" s="268">
        <v>48</v>
      </c>
      <c r="E11" s="342">
        <v>1</v>
      </c>
      <c r="F11" s="268">
        <v>0</v>
      </c>
      <c r="G11" s="342">
        <v>0</v>
      </c>
      <c r="H11" s="268">
        <v>0</v>
      </c>
      <c r="I11" s="342">
        <v>0</v>
      </c>
      <c r="J11" s="268">
        <v>0</v>
      </c>
      <c r="K11" s="269">
        <v>0</v>
      </c>
      <c r="L11" s="343"/>
    </row>
    <row r="12" spans="1:12" ht="63.75">
      <c r="B12" s="267" t="s">
        <v>1057</v>
      </c>
      <c r="C12" s="268">
        <v>48</v>
      </c>
      <c r="D12" s="268">
        <v>48</v>
      </c>
      <c r="E12" s="342">
        <v>1</v>
      </c>
      <c r="F12" s="268">
        <v>0</v>
      </c>
      <c r="G12" s="342">
        <v>0</v>
      </c>
      <c r="H12" s="268">
        <v>0</v>
      </c>
      <c r="I12" s="342">
        <v>0</v>
      </c>
      <c r="J12" s="268">
        <v>0</v>
      </c>
      <c r="K12" s="269">
        <v>0</v>
      </c>
      <c r="L12" s="343"/>
    </row>
    <row r="13" spans="1:12" ht="51">
      <c r="B13" s="267" t="s">
        <v>1058</v>
      </c>
      <c r="C13" s="268">
        <v>48</v>
      </c>
      <c r="D13" s="268">
        <v>13</v>
      </c>
      <c r="E13" s="342">
        <v>0.27083333333333331</v>
      </c>
      <c r="F13" s="268">
        <v>1</v>
      </c>
      <c r="G13" s="342">
        <v>2.0833333333333332E-2</v>
      </c>
      <c r="H13" s="268">
        <v>0</v>
      </c>
      <c r="I13" s="342">
        <v>0</v>
      </c>
      <c r="J13" s="268">
        <v>34</v>
      </c>
      <c r="K13" s="269">
        <v>0.70833333333333337</v>
      </c>
      <c r="L13" s="343"/>
    </row>
    <row r="14" spans="1:12" ht="51">
      <c r="B14" s="267" t="s">
        <v>1059</v>
      </c>
      <c r="C14" s="268">
        <v>48</v>
      </c>
      <c r="D14" s="268">
        <v>48</v>
      </c>
      <c r="E14" s="342">
        <v>1</v>
      </c>
      <c r="F14" s="268">
        <v>0</v>
      </c>
      <c r="G14" s="342">
        <v>0</v>
      </c>
      <c r="H14" s="268">
        <v>0</v>
      </c>
      <c r="I14" s="342">
        <v>0</v>
      </c>
      <c r="J14" s="268">
        <v>0</v>
      </c>
      <c r="K14" s="269">
        <v>0</v>
      </c>
      <c r="L14" s="343"/>
    </row>
    <row r="15" spans="1:12" ht="25.5">
      <c r="B15" s="267" t="s">
        <v>1060</v>
      </c>
      <c r="C15" s="268">
        <v>48</v>
      </c>
      <c r="D15" s="268">
        <v>10</v>
      </c>
      <c r="E15" s="342">
        <v>0.20833333333333334</v>
      </c>
      <c r="F15" s="268">
        <v>0</v>
      </c>
      <c r="G15" s="342">
        <v>0</v>
      </c>
      <c r="H15" s="268">
        <v>0</v>
      </c>
      <c r="I15" s="342">
        <v>0</v>
      </c>
      <c r="J15" s="268">
        <v>38</v>
      </c>
      <c r="K15" s="269">
        <v>0.79166666666666663</v>
      </c>
      <c r="L15" s="343"/>
    </row>
    <row r="16" spans="1:12" ht="38.25">
      <c r="B16" s="267" t="s">
        <v>1061</v>
      </c>
      <c r="C16" s="268">
        <v>48</v>
      </c>
      <c r="D16" s="268">
        <v>43</v>
      </c>
      <c r="E16" s="342">
        <v>0.89583333333333337</v>
      </c>
      <c r="F16" s="268">
        <v>0</v>
      </c>
      <c r="G16" s="342">
        <v>0</v>
      </c>
      <c r="H16" s="268">
        <v>0</v>
      </c>
      <c r="I16" s="342">
        <v>0</v>
      </c>
      <c r="J16" s="268">
        <v>5</v>
      </c>
      <c r="K16" s="269">
        <v>0.10416666666666667</v>
      </c>
      <c r="L16" s="343"/>
    </row>
    <row r="17" spans="2:12" ht="25.5">
      <c r="B17" s="267" t="s">
        <v>1062</v>
      </c>
      <c r="C17" s="268">
        <v>48</v>
      </c>
      <c r="D17" s="268">
        <v>46</v>
      </c>
      <c r="E17" s="342">
        <v>0.95833333333333337</v>
      </c>
      <c r="F17" s="268">
        <v>2</v>
      </c>
      <c r="G17" s="342">
        <v>4.1666666666666664E-2</v>
      </c>
      <c r="H17" s="268">
        <v>0</v>
      </c>
      <c r="I17" s="342">
        <v>0</v>
      </c>
      <c r="J17" s="268">
        <v>0</v>
      </c>
      <c r="K17" s="269">
        <v>0</v>
      </c>
      <c r="L17" s="343"/>
    </row>
    <row r="18" spans="2:12" ht="63.75">
      <c r="B18" s="267" t="s">
        <v>1063</v>
      </c>
      <c r="C18" s="268">
        <v>48</v>
      </c>
      <c r="D18" s="268">
        <v>44</v>
      </c>
      <c r="E18" s="342">
        <v>0.91666666666666663</v>
      </c>
      <c r="F18" s="268">
        <v>0</v>
      </c>
      <c r="G18" s="342">
        <v>0</v>
      </c>
      <c r="H18" s="268">
        <v>0</v>
      </c>
      <c r="I18" s="342">
        <v>0</v>
      </c>
      <c r="J18" s="268">
        <v>4</v>
      </c>
      <c r="K18" s="269">
        <v>8.3333333333333329E-2</v>
      </c>
      <c r="L18" s="343"/>
    </row>
    <row r="19" spans="2:12" ht="25.5">
      <c r="B19" s="267" t="s">
        <v>1064</v>
      </c>
      <c r="C19" s="268">
        <v>48</v>
      </c>
      <c r="D19" s="268">
        <v>48</v>
      </c>
      <c r="E19" s="342">
        <v>1</v>
      </c>
      <c r="F19" s="268">
        <v>0</v>
      </c>
      <c r="G19" s="342">
        <v>0</v>
      </c>
      <c r="H19" s="268">
        <v>0</v>
      </c>
      <c r="I19" s="342">
        <v>0</v>
      </c>
      <c r="J19" s="268">
        <v>0</v>
      </c>
      <c r="K19" s="269">
        <v>0</v>
      </c>
      <c r="L19" s="343"/>
    </row>
    <row r="20" spans="2:12" ht="38.25">
      <c r="B20" s="267" t="s">
        <v>1065</v>
      </c>
      <c r="C20" s="268">
        <v>48</v>
      </c>
      <c r="D20" s="268">
        <v>2</v>
      </c>
      <c r="E20" s="342">
        <v>4.1666666666666664E-2</v>
      </c>
      <c r="F20" s="268">
        <v>0</v>
      </c>
      <c r="G20" s="342">
        <v>0</v>
      </c>
      <c r="H20" s="268">
        <v>0</v>
      </c>
      <c r="I20" s="342">
        <v>0</v>
      </c>
      <c r="J20" s="268">
        <v>46</v>
      </c>
      <c r="K20" s="269">
        <v>0.95833333333333337</v>
      </c>
      <c r="L20" s="343"/>
    </row>
  </sheetData>
  <mergeCells count="5">
    <mergeCell ref="D7:E7"/>
    <mergeCell ref="F7:G7"/>
    <mergeCell ref="H7:I7"/>
    <mergeCell ref="J7:K7"/>
    <mergeCell ref="B1:I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V100"/>
  <sheetViews>
    <sheetView tabSelected="1" topLeftCell="W1" workbookViewId="0">
      <selection activeCell="F101" sqref="F101"/>
    </sheetView>
  </sheetViews>
  <sheetFormatPr defaultRowHeight="15" outlineLevelRow="1"/>
  <cols>
    <col min="1" max="1" width="11.140625" style="178" bestFit="1" customWidth="1"/>
    <col min="2" max="2" width="14" style="179" bestFit="1" customWidth="1"/>
    <col min="3" max="3" width="14.5703125" style="178" bestFit="1" customWidth="1"/>
    <col min="4" max="4" width="10.28515625" style="178" bestFit="1" customWidth="1"/>
    <col min="5" max="5" width="20.85546875" style="178" bestFit="1" customWidth="1"/>
    <col min="6" max="6" width="16.5703125" style="178" bestFit="1" customWidth="1"/>
    <col min="7" max="7" width="13.85546875" style="178" bestFit="1" customWidth="1"/>
    <col min="8" max="8" width="20.7109375" style="161" bestFit="1" customWidth="1"/>
    <col min="9" max="9" width="17.5703125" style="178" customWidth="1"/>
    <col min="10" max="10" width="47" style="178" customWidth="1"/>
    <col min="11" max="11" width="28" style="178" customWidth="1"/>
    <col min="12" max="12" width="34.42578125" style="178" customWidth="1"/>
    <col min="13" max="13" width="35.85546875" style="178" customWidth="1"/>
    <col min="14" max="14" width="42" style="178" customWidth="1"/>
    <col min="15" max="15" width="41.28515625" style="178" customWidth="1"/>
    <col min="16" max="16" width="38.7109375" style="178" customWidth="1"/>
    <col min="17" max="17" width="30.5703125" style="178" customWidth="1"/>
    <col min="18" max="18" width="31.140625" style="178" customWidth="1"/>
    <col min="19" max="19" width="24" style="178" customWidth="1"/>
    <col min="20" max="20" width="35.28515625" style="178" customWidth="1"/>
    <col min="21" max="22" width="21.140625" style="178" customWidth="1"/>
    <col min="23" max="16384" width="9.140625" style="211"/>
  </cols>
  <sheetData>
    <row r="1" spans="1:22" ht="21.75" customHeight="1">
      <c r="A1" s="260"/>
    </row>
    <row r="2" spans="1:22" ht="18.75">
      <c r="A2" s="432" t="s">
        <v>1127</v>
      </c>
      <c r="B2" s="431"/>
      <c r="C2" s="431"/>
      <c r="D2" s="431"/>
      <c r="E2" s="431"/>
    </row>
    <row r="3" spans="1:22">
      <c r="A3" s="270"/>
      <c r="B3" s="433" t="s">
        <v>1066</v>
      </c>
      <c r="C3" s="434"/>
      <c r="D3" s="434"/>
      <c r="E3" s="434"/>
      <c r="F3" s="434"/>
      <c r="G3" s="434"/>
      <c r="H3" s="434"/>
      <c r="I3" s="434"/>
      <c r="J3" s="435" t="s">
        <v>1067</v>
      </c>
      <c r="K3" s="436"/>
      <c r="L3" s="436"/>
      <c r="M3" s="436"/>
      <c r="N3" s="436"/>
      <c r="O3" s="436"/>
      <c r="P3" s="436"/>
      <c r="Q3" s="436"/>
      <c r="R3" s="436"/>
      <c r="S3" s="436"/>
      <c r="T3" s="436"/>
      <c r="U3" s="436"/>
      <c r="V3" s="436"/>
    </row>
    <row r="4" spans="1:22" s="274" customFormat="1" ht="63.75">
      <c r="A4" s="271" t="s">
        <v>1068</v>
      </c>
      <c r="B4" s="272" t="s">
        <v>1069</v>
      </c>
      <c r="C4" s="271" t="s">
        <v>1070</v>
      </c>
      <c r="D4" s="271" t="s">
        <v>1071</v>
      </c>
      <c r="E4" s="271" t="s">
        <v>1072</v>
      </c>
      <c r="F4" s="271" t="s">
        <v>1073</v>
      </c>
      <c r="G4" s="271" t="s">
        <v>1074</v>
      </c>
      <c r="H4" s="273" t="s">
        <v>9</v>
      </c>
      <c r="I4" s="271" t="s">
        <v>58</v>
      </c>
      <c r="J4" s="271" t="s">
        <v>1053</v>
      </c>
      <c r="K4" s="271" t="s">
        <v>1054</v>
      </c>
      <c r="L4" s="271" t="s">
        <v>1055</v>
      </c>
      <c r="M4" s="271" t="s">
        <v>1056</v>
      </c>
      <c r="N4" s="271" t="s">
        <v>1057</v>
      </c>
      <c r="O4" s="271" t="s">
        <v>1058</v>
      </c>
      <c r="P4" s="271" t="s">
        <v>1059</v>
      </c>
      <c r="Q4" s="271" t="s">
        <v>1060</v>
      </c>
      <c r="R4" s="271" t="s">
        <v>1061</v>
      </c>
      <c r="S4" s="271" t="s">
        <v>1062</v>
      </c>
      <c r="T4" s="271" t="s">
        <v>1063</v>
      </c>
      <c r="U4" s="271" t="s">
        <v>1064</v>
      </c>
      <c r="V4" s="271" t="s">
        <v>1065</v>
      </c>
    </row>
    <row r="5" spans="1:22">
      <c r="A5" s="275">
        <v>17209321</v>
      </c>
      <c r="B5" s="276">
        <v>42185</v>
      </c>
      <c r="C5" s="276">
        <v>42200</v>
      </c>
      <c r="D5" s="50" t="s">
        <v>1036</v>
      </c>
      <c r="E5" s="277">
        <v>13993506</v>
      </c>
      <c r="F5" s="278" t="s">
        <v>23</v>
      </c>
      <c r="G5" s="278" t="s">
        <v>142</v>
      </c>
      <c r="H5" s="279">
        <v>17209321</v>
      </c>
      <c r="I5" s="280">
        <v>78236.23</v>
      </c>
      <c r="J5" s="281" t="s">
        <v>1075</v>
      </c>
      <c r="K5" s="281" t="s">
        <v>1075</v>
      </c>
      <c r="L5" s="281" t="s">
        <v>1075</v>
      </c>
      <c r="M5" s="282" t="s">
        <v>1075</v>
      </c>
      <c r="N5" s="281" t="s">
        <v>1075</v>
      </c>
      <c r="O5" s="282" t="s">
        <v>74</v>
      </c>
      <c r="P5" s="281" t="s">
        <v>1075</v>
      </c>
      <c r="Q5" s="282" t="s">
        <v>74</v>
      </c>
      <c r="R5" s="282" t="s">
        <v>1075</v>
      </c>
      <c r="S5" s="282" t="s">
        <v>1075</v>
      </c>
      <c r="T5" s="281" t="s">
        <v>1075</v>
      </c>
      <c r="U5" s="281" t="s">
        <v>1075</v>
      </c>
      <c r="V5" s="281" t="s">
        <v>74</v>
      </c>
    </row>
    <row r="6" spans="1:22" ht="64.5" hidden="1" customHeight="1" outlineLevel="1">
      <c r="A6" s="283"/>
      <c r="B6" s="284"/>
      <c r="C6" s="284"/>
      <c r="D6" s="285"/>
      <c r="E6" s="285"/>
      <c r="F6" s="285"/>
      <c r="G6" s="285"/>
      <c r="H6" s="286"/>
      <c r="I6" s="287"/>
      <c r="J6" s="288" t="s">
        <v>1076</v>
      </c>
      <c r="K6" s="289"/>
      <c r="L6" s="290"/>
      <c r="M6" s="288" t="s">
        <v>1077</v>
      </c>
      <c r="N6" s="291"/>
      <c r="O6" s="292"/>
      <c r="P6" s="293"/>
      <c r="Q6" s="288"/>
      <c r="R6" s="294"/>
      <c r="S6" s="291"/>
      <c r="T6" s="292"/>
      <c r="U6" s="291"/>
      <c r="V6" s="289" t="s">
        <v>1078</v>
      </c>
    </row>
    <row r="7" spans="1:22" collapsed="1">
      <c r="A7" s="275">
        <v>16207565</v>
      </c>
      <c r="B7" s="276">
        <v>42185</v>
      </c>
      <c r="C7" s="276">
        <v>42200</v>
      </c>
      <c r="D7" s="50" t="s">
        <v>1036</v>
      </c>
      <c r="E7" s="277">
        <v>1120371451</v>
      </c>
      <c r="F7" s="278" t="s">
        <v>23</v>
      </c>
      <c r="G7" s="278" t="s">
        <v>107</v>
      </c>
      <c r="H7" s="279">
        <v>16207565</v>
      </c>
      <c r="I7" s="280">
        <v>177915.32</v>
      </c>
      <c r="J7" s="281" t="s">
        <v>1075</v>
      </c>
      <c r="K7" s="281" t="s">
        <v>1075</v>
      </c>
      <c r="L7" s="281" t="s">
        <v>1075</v>
      </c>
      <c r="M7" s="282" t="s">
        <v>1075</v>
      </c>
      <c r="N7" s="281" t="s">
        <v>1075</v>
      </c>
      <c r="O7" s="282" t="s">
        <v>74</v>
      </c>
      <c r="P7" s="281" t="s">
        <v>1075</v>
      </c>
      <c r="Q7" s="282" t="s">
        <v>74</v>
      </c>
      <c r="R7" s="282" t="s">
        <v>1075</v>
      </c>
      <c r="S7" s="282" t="s">
        <v>1075</v>
      </c>
      <c r="T7" s="281" t="s">
        <v>74</v>
      </c>
      <c r="U7" s="281" t="s">
        <v>1075</v>
      </c>
      <c r="V7" s="281" t="s">
        <v>74</v>
      </c>
    </row>
    <row r="8" spans="1:22" ht="64.5" hidden="1" customHeight="1" outlineLevel="1">
      <c r="A8" s="283"/>
      <c r="B8" s="284"/>
      <c r="C8" s="284"/>
      <c r="D8" s="285"/>
      <c r="E8" s="285"/>
      <c r="F8" s="285"/>
      <c r="G8" s="285"/>
      <c r="H8" s="286"/>
      <c r="I8" s="287"/>
      <c r="J8" s="288" t="s">
        <v>1079</v>
      </c>
      <c r="K8" s="289"/>
      <c r="L8" s="290"/>
      <c r="M8" s="288" t="s">
        <v>1077</v>
      </c>
      <c r="N8" s="291"/>
      <c r="O8" s="292"/>
      <c r="P8" s="293"/>
      <c r="Q8" s="288"/>
      <c r="R8" s="294"/>
      <c r="S8" s="291"/>
      <c r="T8" s="292" t="s">
        <v>1080</v>
      </c>
      <c r="U8" s="291"/>
      <c r="V8" s="289" t="s">
        <v>1078</v>
      </c>
    </row>
    <row r="9" spans="1:22" collapsed="1">
      <c r="A9" s="275">
        <v>15370455</v>
      </c>
      <c r="B9" s="276">
        <v>42185</v>
      </c>
      <c r="C9" s="276">
        <v>42200</v>
      </c>
      <c r="D9" s="50" t="s">
        <v>1036</v>
      </c>
      <c r="E9" s="277">
        <v>1927112955</v>
      </c>
      <c r="F9" s="278" t="s">
        <v>23</v>
      </c>
      <c r="G9" s="278" t="s">
        <v>101</v>
      </c>
      <c r="H9" s="279">
        <v>15370455</v>
      </c>
      <c r="I9" s="280">
        <v>209892.69</v>
      </c>
      <c r="J9" s="281" t="s">
        <v>1075</v>
      </c>
      <c r="K9" s="281" t="s">
        <v>1075</v>
      </c>
      <c r="L9" s="281" t="s">
        <v>1075</v>
      </c>
      <c r="M9" s="282" t="s">
        <v>1075</v>
      </c>
      <c r="N9" s="281" t="s">
        <v>1075</v>
      </c>
      <c r="O9" s="282" t="s">
        <v>74</v>
      </c>
      <c r="P9" s="281" t="s">
        <v>1075</v>
      </c>
      <c r="Q9" s="282" t="s">
        <v>74</v>
      </c>
      <c r="R9" s="282" t="s">
        <v>1075</v>
      </c>
      <c r="S9" s="282" t="s">
        <v>1075</v>
      </c>
      <c r="T9" s="281" t="s">
        <v>74</v>
      </c>
      <c r="U9" s="281" t="s">
        <v>1075</v>
      </c>
      <c r="V9" s="281" t="s">
        <v>74</v>
      </c>
    </row>
    <row r="10" spans="1:22" ht="64.5" hidden="1" customHeight="1" outlineLevel="1">
      <c r="A10" s="283"/>
      <c r="B10" s="284"/>
      <c r="C10" s="284"/>
      <c r="D10" s="285"/>
      <c r="E10" s="285"/>
      <c r="F10" s="285"/>
      <c r="G10" s="285"/>
      <c r="H10" s="286"/>
      <c r="I10" s="287"/>
      <c r="J10" s="288" t="s">
        <v>1081</v>
      </c>
      <c r="K10" s="289"/>
      <c r="L10" s="290"/>
      <c r="M10" s="288" t="s">
        <v>1077</v>
      </c>
      <c r="N10" s="291"/>
      <c r="O10" s="292"/>
      <c r="P10" s="293"/>
      <c r="Q10" s="288"/>
      <c r="R10" s="294"/>
      <c r="S10" s="291"/>
      <c r="T10" s="292" t="s">
        <v>1082</v>
      </c>
      <c r="U10" s="291"/>
      <c r="V10" s="289" t="s">
        <v>1078</v>
      </c>
    </row>
    <row r="11" spans="1:22" collapsed="1">
      <c r="A11" s="275">
        <v>15379183</v>
      </c>
      <c r="B11" s="276">
        <v>42185</v>
      </c>
      <c r="C11" s="276">
        <v>42200</v>
      </c>
      <c r="D11" s="50" t="s">
        <v>1036</v>
      </c>
      <c r="E11" s="277">
        <v>1927361734</v>
      </c>
      <c r="F11" s="278" t="s">
        <v>23</v>
      </c>
      <c r="G11" s="278" t="s">
        <v>120</v>
      </c>
      <c r="H11" s="279">
        <v>15379183</v>
      </c>
      <c r="I11" s="280">
        <v>485750.37</v>
      </c>
      <c r="J11" s="281" t="s">
        <v>1075</v>
      </c>
      <c r="K11" s="281" t="s">
        <v>1075</v>
      </c>
      <c r="L11" s="281" t="s">
        <v>1075</v>
      </c>
      <c r="M11" s="282" t="s">
        <v>1075</v>
      </c>
      <c r="N11" s="281" t="s">
        <v>1075</v>
      </c>
      <c r="O11" s="282" t="s">
        <v>74</v>
      </c>
      <c r="P11" s="281" t="s">
        <v>1075</v>
      </c>
      <c r="Q11" s="282" t="s">
        <v>1075</v>
      </c>
      <c r="R11" s="282" t="s">
        <v>1075</v>
      </c>
      <c r="S11" s="282" t="s">
        <v>1075</v>
      </c>
      <c r="T11" s="281" t="s">
        <v>1075</v>
      </c>
      <c r="U11" s="281" t="s">
        <v>1075</v>
      </c>
      <c r="V11" s="281" t="s">
        <v>74</v>
      </c>
    </row>
    <row r="12" spans="1:22" ht="64.5" hidden="1" customHeight="1" outlineLevel="1">
      <c r="A12" s="283"/>
      <c r="B12" s="284"/>
      <c r="C12" s="284"/>
      <c r="D12" s="285"/>
      <c r="E12" s="285"/>
      <c r="F12" s="285"/>
      <c r="G12" s="285"/>
      <c r="H12" s="286"/>
      <c r="I12" s="287"/>
      <c r="J12" s="288" t="s">
        <v>1083</v>
      </c>
      <c r="K12" s="289"/>
      <c r="L12" s="290"/>
      <c r="M12" s="288" t="s">
        <v>1077</v>
      </c>
      <c r="N12" s="291"/>
      <c r="O12" s="292"/>
      <c r="P12" s="293"/>
      <c r="Q12" s="288"/>
      <c r="R12" s="294"/>
      <c r="S12" s="291"/>
      <c r="T12" s="292"/>
      <c r="U12" s="291"/>
      <c r="V12" s="289" t="s">
        <v>1078</v>
      </c>
    </row>
    <row r="13" spans="1:22" collapsed="1">
      <c r="A13" s="275">
        <v>14940274</v>
      </c>
      <c r="B13" s="276">
        <v>42185</v>
      </c>
      <c r="C13" s="276">
        <v>42200</v>
      </c>
      <c r="D13" s="50" t="s">
        <v>1036</v>
      </c>
      <c r="E13" s="277">
        <v>26526525</v>
      </c>
      <c r="F13" s="278" t="s">
        <v>23</v>
      </c>
      <c r="G13" s="278" t="s">
        <v>113</v>
      </c>
      <c r="H13" s="279">
        <v>14940274</v>
      </c>
      <c r="I13" s="280">
        <v>52181.35</v>
      </c>
      <c r="J13" s="281" t="s">
        <v>1075</v>
      </c>
      <c r="K13" s="281" t="s">
        <v>1075</v>
      </c>
      <c r="L13" s="281" t="s">
        <v>74</v>
      </c>
      <c r="M13" s="282" t="s">
        <v>1075</v>
      </c>
      <c r="N13" s="281" t="s">
        <v>1075</v>
      </c>
      <c r="O13" s="282" t="s">
        <v>74</v>
      </c>
      <c r="P13" s="281" t="s">
        <v>1075</v>
      </c>
      <c r="Q13" s="282" t="s">
        <v>74</v>
      </c>
      <c r="R13" s="282" t="s">
        <v>74</v>
      </c>
      <c r="S13" s="282" t="s">
        <v>1075</v>
      </c>
      <c r="T13" s="281" t="s">
        <v>1075</v>
      </c>
      <c r="U13" s="281" t="s">
        <v>1075</v>
      </c>
      <c r="V13" s="281" t="s">
        <v>74</v>
      </c>
    </row>
    <row r="14" spans="1:22" ht="64.5" hidden="1" customHeight="1" outlineLevel="1">
      <c r="A14" s="283"/>
      <c r="B14" s="284"/>
      <c r="C14" s="284"/>
      <c r="D14" s="285"/>
      <c r="E14" s="285"/>
      <c r="F14" s="285"/>
      <c r="G14" s="285"/>
      <c r="H14" s="286"/>
      <c r="I14" s="287"/>
      <c r="J14" s="288" t="s">
        <v>1084</v>
      </c>
      <c r="K14" s="289"/>
      <c r="L14" s="290" t="s">
        <v>1085</v>
      </c>
      <c r="M14" s="288" t="s">
        <v>1077</v>
      </c>
      <c r="N14" s="291"/>
      <c r="O14" s="292"/>
      <c r="P14" s="293"/>
      <c r="Q14" s="288"/>
      <c r="R14" s="294" t="s">
        <v>1086</v>
      </c>
      <c r="S14" s="291"/>
      <c r="T14" s="292"/>
      <c r="U14" s="291"/>
      <c r="V14" s="289" t="s">
        <v>1078</v>
      </c>
    </row>
    <row r="15" spans="1:22" collapsed="1">
      <c r="A15" s="275">
        <v>15266406</v>
      </c>
      <c r="B15" s="276">
        <v>42185</v>
      </c>
      <c r="C15" s="276">
        <v>42200</v>
      </c>
      <c r="D15" s="50" t="s">
        <v>1036</v>
      </c>
      <c r="E15" s="277">
        <v>22158265</v>
      </c>
      <c r="F15" s="278" t="s">
        <v>23</v>
      </c>
      <c r="G15" s="278" t="s">
        <v>98</v>
      </c>
      <c r="H15" s="279">
        <v>15266406</v>
      </c>
      <c r="I15" s="280">
        <v>214010.48</v>
      </c>
      <c r="J15" s="281" t="s">
        <v>1075</v>
      </c>
      <c r="K15" s="281" t="s">
        <v>1075</v>
      </c>
      <c r="L15" s="281" t="s">
        <v>1075</v>
      </c>
      <c r="M15" s="282" t="s">
        <v>1075</v>
      </c>
      <c r="N15" s="281" t="s">
        <v>1075</v>
      </c>
      <c r="O15" s="282" t="s">
        <v>74</v>
      </c>
      <c r="P15" s="281" t="s">
        <v>1075</v>
      </c>
      <c r="Q15" s="282" t="s">
        <v>74</v>
      </c>
      <c r="R15" s="282" t="s">
        <v>1075</v>
      </c>
      <c r="S15" s="282" t="s">
        <v>1075</v>
      </c>
      <c r="T15" s="281" t="s">
        <v>1075</v>
      </c>
      <c r="U15" s="281" t="s">
        <v>1075</v>
      </c>
      <c r="V15" s="281" t="s">
        <v>74</v>
      </c>
    </row>
    <row r="16" spans="1:22" ht="64.5" hidden="1" customHeight="1" outlineLevel="1">
      <c r="A16" s="283"/>
      <c r="B16" s="284"/>
      <c r="C16" s="284"/>
      <c r="D16" s="285"/>
      <c r="E16" s="285"/>
      <c r="F16" s="285"/>
      <c r="G16" s="285"/>
      <c r="H16" s="286"/>
      <c r="I16" s="287"/>
      <c r="J16" s="288" t="s">
        <v>1087</v>
      </c>
      <c r="K16" s="289"/>
      <c r="L16" s="290"/>
      <c r="M16" s="288" t="s">
        <v>1077</v>
      </c>
      <c r="N16" s="291"/>
      <c r="O16" s="292"/>
      <c r="P16" s="293"/>
      <c r="Q16" s="288"/>
      <c r="R16" s="294"/>
      <c r="S16" s="291"/>
      <c r="T16" s="292"/>
      <c r="U16" s="291"/>
      <c r="V16" s="289" t="s">
        <v>1078</v>
      </c>
    </row>
    <row r="17" spans="1:22" collapsed="1">
      <c r="A17" s="275">
        <v>15181563</v>
      </c>
      <c r="B17" s="276">
        <v>42185</v>
      </c>
      <c r="C17" s="276">
        <v>42200</v>
      </c>
      <c r="D17" s="50" t="s">
        <v>1036</v>
      </c>
      <c r="E17" s="277">
        <v>10268886</v>
      </c>
      <c r="F17" s="278" t="s">
        <v>23</v>
      </c>
      <c r="G17" s="278" t="s">
        <v>129</v>
      </c>
      <c r="H17" s="279">
        <v>15181563</v>
      </c>
      <c r="I17" s="280">
        <v>125835.78</v>
      </c>
      <c r="J17" s="281" t="s">
        <v>1075</v>
      </c>
      <c r="K17" s="281" t="s">
        <v>1075</v>
      </c>
      <c r="L17" s="281" t="s">
        <v>1075</v>
      </c>
      <c r="M17" s="282" t="s">
        <v>1075</v>
      </c>
      <c r="N17" s="281" t="s">
        <v>1075</v>
      </c>
      <c r="O17" s="282" t="s">
        <v>1075</v>
      </c>
      <c r="P17" s="281" t="s">
        <v>1075</v>
      </c>
      <c r="Q17" s="282" t="s">
        <v>74</v>
      </c>
      <c r="R17" s="282" t="s">
        <v>1075</v>
      </c>
      <c r="S17" s="282" t="s">
        <v>1075</v>
      </c>
      <c r="T17" s="281" t="s">
        <v>1075</v>
      </c>
      <c r="U17" s="281" t="s">
        <v>1075</v>
      </c>
      <c r="V17" s="281" t="s">
        <v>74</v>
      </c>
    </row>
    <row r="18" spans="1:22" ht="64.5" hidden="1" customHeight="1" outlineLevel="1">
      <c r="A18" s="283"/>
      <c r="B18" s="284"/>
      <c r="C18" s="284"/>
      <c r="D18" s="285"/>
      <c r="E18" s="285"/>
      <c r="F18" s="285"/>
      <c r="G18" s="285"/>
      <c r="H18" s="286"/>
      <c r="I18" s="287"/>
      <c r="J18" s="288" t="s">
        <v>1088</v>
      </c>
      <c r="K18" s="289"/>
      <c r="L18" s="290"/>
      <c r="M18" s="288" t="s">
        <v>1077</v>
      </c>
      <c r="N18" s="291"/>
      <c r="O18" s="292"/>
      <c r="P18" s="293"/>
      <c r="Q18" s="288"/>
      <c r="R18" s="294"/>
      <c r="S18" s="291"/>
      <c r="T18" s="292"/>
      <c r="U18" s="291"/>
      <c r="V18" s="289" t="s">
        <v>1078</v>
      </c>
    </row>
    <row r="19" spans="1:22" collapsed="1">
      <c r="A19" s="275">
        <v>14995609</v>
      </c>
      <c r="B19" s="276">
        <v>42185</v>
      </c>
      <c r="C19" s="276">
        <v>42200</v>
      </c>
      <c r="D19" s="50" t="s">
        <v>1036</v>
      </c>
      <c r="E19" s="277">
        <v>17444324</v>
      </c>
      <c r="F19" s="278" t="s">
        <v>23</v>
      </c>
      <c r="G19" s="278" t="s">
        <v>108</v>
      </c>
      <c r="H19" s="279">
        <v>14995609</v>
      </c>
      <c r="I19" s="280">
        <v>149845.35</v>
      </c>
      <c r="J19" s="281" t="s">
        <v>1075</v>
      </c>
      <c r="K19" s="281" t="s">
        <v>1075</v>
      </c>
      <c r="L19" s="281" t="s">
        <v>1075</v>
      </c>
      <c r="M19" s="282" t="s">
        <v>1075</v>
      </c>
      <c r="N19" s="281" t="s">
        <v>1075</v>
      </c>
      <c r="O19" s="282" t="s">
        <v>74</v>
      </c>
      <c r="P19" s="281" t="s">
        <v>1075</v>
      </c>
      <c r="Q19" s="282" t="s">
        <v>74</v>
      </c>
      <c r="R19" s="282" t="s">
        <v>1075</v>
      </c>
      <c r="S19" s="282" t="s">
        <v>1075</v>
      </c>
      <c r="T19" s="281" t="s">
        <v>1075</v>
      </c>
      <c r="U19" s="281" t="s">
        <v>1075</v>
      </c>
      <c r="V19" s="281" t="s">
        <v>74</v>
      </c>
    </row>
    <row r="20" spans="1:22" ht="64.5" hidden="1" customHeight="1" outlineLevel="1">
      <c r="A20" s="283"/>
      <c r="B20" s="284"/>
      <c r="C20" s="284"/>
      <c r="D20" s="285"/>
      <c r="E20" s="285"/>
      <c r="F20" s="285"/>
      <c r="G20" s="285"/>
      <c r="H20" s="286"/>
      <c r="I20" s="287"/>
      <c r="J20" s="288" t="s">
        <v>1089</v>
      </c>
      <c r="K20" s="289"/>
      <c r="L20" s="290"/>
      <c r="M20" s="288" t="s">
        <v>1077</v>
      </c>
      <c r="N20" s="291"/>
      <c r="O20" s="292"/>
      <c r="P20" s="293"/>
      <c r="Q20" s="288"/>
      <c r="R20" s="294"/>
      <c r="S20" s="291"/>
      <c r="T20" s="292"/>
      <c r="U20" s="291"/>
      <c r="V20" s="289" t="s">
        <v>1078</v>
      </c>
    </row>
    <row r="21" spans="1:22" collapsed="1">
      <c r="A21" s="275">
        <v>15017726</v>
      </c>
      <c r="B21" s="276">
        <v>42185</v>
      </c>
      <c r="C21" s="276">
        <v>42200</v>
      </c>
      <c r="D21" s="50" t="s">
        <v>1036</v>
      </c>
      <c r="E21" s="277">
        <v>19656917</v>
      </c>
      <c r="F21" s="278" t="s">
        <v>23</v>
      </c>
      <c r="G21" s="278" t="s">
        <v>115</v>
      </c>
      <c r="H21" s="279">
        <v>15017726</v>
      </c>
      <c r="I21" s="280">
        <v>174449.35</v>
      </c>
      <c r="J21" s="281" t="s">
        <v>1075</v>
      </c>
      <c r="K21" s="281" t="s">
        <v>1075</v>
      </c>
      <c r="L21" s="281" t="s">
        <v>1075</v>
      </c>
      <c r="M21" s="282" t="s">
        <v>1075</v>
      </c>
      <c r="N21" s="281" t="s">
        <v>1075</v>
      </c>
      <c r="O21" s="282" t="s">
        <v>74</v>
      </c>
      <c r="P21" s="281" t="s">
        <v>1075</v>
      </c>
      <c r="Q21" s="282" t="s">
        <v>74</v>
      </c>
      <c r="R21" s="282" t="s">
        <v>1075</v>
      </c>
      <c r="S21" s="282" t="s">
        <v>1075</v>
      </c>
      <c r="T21" s="281" t="s">
        <v>1075</v>
      </c>
      <c r="U21" s="281" t="s">
        <v>1075</v>
      </c>
      <c r="V21" s="281" t="s">
        <v>74</v>
      </c>
    </row>
    <row r="22" spans="1:22" ht="64.5" hidden="1" customHeight="1" outlineLevel="1">
      <c r="A22" s="283"/>
      <c r="B22" s="284"/>
      <c r="C22" s="284"/>
      <c r="D22" s="285"/>
      <c r="E22" s="285"/>
      <c r="F22" s="285"/>
      <c r="G22" s="285"/>
      <c r="H22" s="286"/>
      <c r="I22" s="287"/>
      <c r="J22" s="288" t="s">
        <v>1090</v>
      </c>
      <c r="K22" s="289"/>
      <c r="L22" s="290"/>
      <c r="M22" s="288" t="s">
        <v>1077</v>
      </c>
      <c r="N22" s="291"/>
      <c r="O22" s="292"/>
      <c r="P22" s="293"/>
      <c r="Q22" s="288"/>
      <c r="R22" s="294"/>
      <c r="S22" s="291"/>
      <c r="T22" s="292"/>
      <c r="U22" s="291"/>
      <c r="V22" s="289" t="s">
        <v>1078</v>
      </c>
    </row>
    <row r="23" spans="1:22" collapsed="1">
      <c r="A23" s="275">
        <v>16083271</v>
      </c>
      <c r="B23" s="276">
        <v>42185</v>
      </c>
      <c r="C23" s="276">
        <v>42200</v>
      </c>
      <c r="D23" s="50" t="s">
        <v>1036</v>
      </c>
      <c r="E23" s="277">
        <v>24128167</v>
      </c>
      <c r="F23" s="278" t="s">
        <v>23</v>
      </c>
      <c r="G23" s="278" t="s">
        <v>123</v>
      </c>
      <c r="H23" s="279">
        <v>16083271</v>
      </c>
      <c r="I23" s="280">
        <v>55302.81</v>
      </c>
      <c r="J23" s="281" t="s">
        <v>1075</v>
      </c>
      <c r="K23" s="281" t="s">
        <v>1075</v>
      </c>
      <c r="L23" s="281" t="s">
        <v>1075</v>
      </c>
      <c r="M23" s="282" t="s">
        <v>1075</v>
      </c>
      <c r="N23" s="281" t="s">
        <v>1075</v>
      </c>
      <c r="O23" s="282" t="s">
        <v>74</v>
      </c>
      <c r="P23" s="281" t="s">
        <v>1075</v>
      </c>
      <c r="Q23" s="282" t="s">
        <v>74</v>
      </c>
      <c r="R23" s="282" t="s">
        <v>74</v>
      </c>
      <c r="S23" s="282" t="s">
        <v>1075</v>
      </c>
      <c r="T23" s="281" t="s">
        <v>1075</v>
      </c>
      <c r="U23" s="281" t="s">
        <v>1075</v>
      </c>
      <c r="V23" s="281" t="s">
        <v>74</v>
      </c>
    </row>
    <row r="24" spans="1:22" ht="64.5" hidden="1" customHeight="1" outlineLevel="1">
      <c r="A24" s="283"/>
      <c r="B24" s="284"/>
      <c r="C24" s="284"/>
      <c r="D24" s="285"/>
      <c r="E24" s="285"/>
      <c r="F24" s="285"/>
      <c r="G24" s="285"/>
      <c r="H24" s="286"/>
      <c r="I24" s="287"/>
      <c r="J24" s="288" t="s">
        <v>1091</v>
      </c>
      <c r="K24" s="289"/>
      <c r="L24" s="290"/>
      <c r="M24" s="288" t="s">
        <v>1077</v>
      </c>
      <c r="N24" s="291"/>
      <c r="O24" s="292"/>
      <c r="P24" s="293"/>
      <c r="Q24" s="288"/>
      <c r="R24" s="294" t="s">
        <v>1086</v>
      </c>
      <c r="S24" s="291"/>
      <c r="T24" s="292"/>
      <c r="U24" s="291"/>
      <c r="V24" s="289" t="s">
        <v>1078</v>
      </c>
    </row>
    <row r="25" spans="1:22" collapsed="1">
      <c r="A25" s="275">
        <v>15261282</v>
      </c>
      <c r="B25" s="276">
        <v>42185</v>
      </c>
      <c r="C25" s="276">
        <v>42200</v>
      </c>
      <c r="D25" s="50" t="s">
        <v>1036</v>
      </c>
      <c r="E25" s="277">
        <v>20739728</v>
      </c>
      <c r="F25" s="278" t="s">
        <v>23</v>
      </c>
      <c r="G25" s="278" t="s">
        <v>98</v>
      </c>
      <c r="H25" s="279">
        <v>15261282</v>
      </c>
      <c r="I25" s="280">
        <v>142791.92000000001</v>
      </c>
      <c r="J25" s="281" t="s">
        <v>1075</v>
      </c>
      <c r="K25" s="281" t="s">
        <v>1075</v>
      </c>
      <c r="L25" s="281" t="s">
        <v>1075</v>
      </c>
      <c r="M25" s="282" t="s">
        <v>1075</v>
      </c>
      <c r="N25" s="281" t="s">
        <v>1075</v>
      </c>
      <c r="O25" s="282" t="s">
        <v>1075</v>
      </c>
      <c r="P25" s="281" t="s">
        <v>1075</v>
      </c>
      <c r="Q25" s="282" t="s">
        <v>74</v>
      </c>
      <c r="R25" s="282" t="s">
        <v>1075</v>
      </c>
      <c r="S25" s="282" t="s">
        <v>1075</v>
      </c>
      <c r="T25" s="281" t="s">
        <v>1075</v>
      </c>
      <c r="U25" s="281" t="s">
        <v>1075</v>
      </c>
      <c r="V25" s="281" t="s">
        <v>74</v>
      </c>
    </row>
    <row r="26" spans="1:22" ht="64.5" hidden="1" customHeight="1" outlineLevel="1">
      <c r="A26" s="283"/>
      <c r="B26" s="284"/>
      <c r="C26" s="284"/>
      <c r="D26" s="285"/>
      <c r="E26" s="285"/>
      <c r="F26" s="285"/>
      <c r="G26" s="285"/>
      <c r="H26" s="286"/>
      <c r="I26" s="287"/>
      <c r="J26" s="288" t="s">
        <v>1092</v>
      </c>
      <c r="K26" s="289"/>
      <c r="L26" s="290"/>
      <c r="M26" s="288" t="s">
        <v>1077</v>
      </c>
      <c r="N26" s="291"/>
      <c r="O26" s="292"/>
      <c r="P26" s="293"/>
      <c r="Q26" s="288"/>
      <c r="R26" s="294"/>
      <c r="S26" s="291"/>
      <c r="T26" s="292"/>
      <c r="U26" s="291"/>
      <c r="V26" s="289" t="s">
        <v>1078</v>
      </c>
    </row>
    <row r="27" spans="1:22" collapsed="1">
      <c r="A27" s="275">
        <v>16302952</v>
      </c>
      <c r="B27" s="276">
        <v>42185</v>
      </c>
      <c r="C27" s="276">
        <v>42200</v>
      </c>
      <c r="D27" s="50" t="s">
        <v>1036</v>
      </c>
      <c r="E27" s="277">
        <v>3542248</v>
      </c>
      <c r="F27" s="278" t="s">
        <v>23</v>
      </c>
      <c r="G27" s="278" t="s">
        <v>115</v>
      </c>
      <c r="H27" s="279">
        <v>16302952</v>
      </c>
      <c r="I27" s="280">
        <v>217008.12</v>
      </c>
      <c r="J27" s="281" t="s">
        <v>1075</v>
      </c>
      <c r="K27" s="281" t="s">
        <v>1075</v>
      </c>
      <c r="L27" s="281" t="s">
        <v>1075</v>
      </c>
      <c r="M27" s="282" t="s">
        <v>1075</v>
      </c>
      <c r="N27" s="281" t="s">
        <v>1075</v>
      </c>
      <c r="O27" s="282" t="s">
        <v>74</v>
      </c>
      <c r="P27" s="281" t="s">
        <v>1075</v>
      </c>
      <c r="Q27" s="282" t="s">
        <v>74</v>
      </c>
      <c r="R27" s="282" t="s">
        <v>1075</v>
      </c>
      <c r="S27" s="282" t="s">
        <v>1075</v>
      </c>
      <c r="T27" s="281" t="s">
        <v>1075</v>
      </c>
      <c r="U27" s="281" t="s">
        <v>1075</v>
      </c>
      <c r="V27" s="281" t="s">
        <v>74</v>
      </c>
    </row>
    <row r="28" spans="1:22" ht="64.5" hidden="1" customHeight="1" outlineLevel="1">
      <c r="A28" s="283"/>
      <c r="B28" s="284"/>
      <c r="C28" s="284"/>
      <c r="D28" s="285"/>
      <c r="E28" s="285"/>
      <c r="F28" s="285"/>
      <c r="G28" s="285"/>
      <c r="H28" s="286"/>
      <c r="I28" s="287"/>
      <c r="J28" s="288" t="s">
        <v>1093</v>
      </c>
      <c r="K28" s="289"/>
      <c r="L28" s="290"/>
      <c r="M28" s="288" t="s">
        <v>1077</v>
      </c>
      <c r="N28" s="291"/>
      <c r="O28" s="292"/>
      <c r="P28" s="293"/>
      <c r="Q28" s="288"/>
      <c r="R28" s="294"/>
      <c r="S28" s="291"/>
      <c r="T28" s="292"/>
      <c r="U28" s="291"/>
      <c r="V28" s="289" t="s">
        <v>1078</v>
      </c>
    </row>
    <row r="29" spans="1:22" collapsed="1">
      <c r="A29" s="275">
        <v>15166754</v>
      </c>
      <c r="B29" s="276">
        <v>42185</v>
      </c>
      <c r="C29" s="276">
        <v>42200</v>
      </c>
      <c r="D29" s="50" t="s">
        <v>1036</v>
      </c>
      <c r="E29" s="277">
        <v>7805120</v>
      </c>
      <c r="F29" s="278" t="s">
        <v>23</v>
      </c>
      <c r="G29" s="278" t="s">
        <v>98</v>
      </c>
      <c r="H29" s="279">
        <v>15166754</v>
      </c>
      <c r="I29" s="280">
        <v>418216.11</v>
      </c>
      <c r="J29" s="281" t="s">
        <v>1075</v>
      </c>
      <c r="K29" s="281" t="s">
        <v>1075</v>
      </c>
      <c r="L29" s="281" t="s">
        <v>1075</v>
      </c>
      <c r="M29" s="282" t="s">
        <v>1075</v>
      </c>
      <c r="N29" s="281" t="s">
        <v>1075</v>
      </c>
      <c r="O29" s="282" t="s">
        <v>1075</v>
      </c>
      <c r="P29" s="281" t="s">
        <v>1075</v>
      </c>
      <c r="Q29" s="282" t="s">
        <v>1075</v>
      </c>
      <c r="R29" s="282" t="s">
        <v>1075</v>
      </c>
      <c r="S29" s="282" t="s">
        <v>1075</v>
      </c>
      <c r="T29" s="281" t="s">
        <v>1075</v>
      </c>
      <c r="U29" s="281" t="s">
        <v>1075</v>
      </c>
      <c r="V29" s="281" t="s">
        <v>74</v>
      </c>
    </row>
    <row r="30" spans="1:22" ht="64.5" hidden="1" customHeight="1" outlineLevel="1">
      <c r="A30" s="283"/>
      <c r="B30" s="284"/>
      <c r="C30" s="284"/>
      <c r="D30" s="285"/>
      <c r="E30" s="285"/>
      <c r="F30" s="285"/>
      <c r="G30" s="285"/>
      <c r="H30" s="286"/>
      <c r="I30" s="287"/>
      <c r="J30" s="288" t="s">
        <v>1094</v>
      </c>
      <c r="K30" s="289"/>
      <c r="L30" s="290"/>
      <c r="M30" s="288" t="s">
        <v>1077</v>
      </c>
      <c r="N30" s="291"/>
      <c r="O30" s="292"/>
      <c r="P30" s="293"/>
      <c r="Q30" s="288"/>
      <c r="R30" s="294"/>
      <c r="S30" s="291"/>
      <c r="T30" s="292"/>
      <c r="U30" s="291"/>
      <c r="V30" s="289" t="s">
        <v>1078</v>
      </c>
    </row>
    <row r="31" spans="1:22" collapsed="1">
      <c r="A31" s="275">
        <v>16275968</v>
      </c>
      <c r="B31" s="276">
        <v>42185</v>
      </c>
      <c r="C31" s="276">
        <v>42200</v>
      </c>
      <c r="D31" s="50" t="s">
        <v>1036</v>
      </c>
      <c r="E31" s="277">
        <v>11069523</v>
      </c>
      <c r="F31" s="278" t="s">
        <v>23</v>
      </c>
      <c r="G31" s="278" t="s">
        <v>98</v>
      </c>
      <c r="H31" s="279">
        <v>16275968</v>
      </c>
      <c r="I31" s="280">
        <v>200023.65</v>
      </c>
      <c r="J31" s="281" t="s">
        <v>1075</v>
      </c>
      <c r="K31" s="281" t="s">
        <v>1075</v>
      </c>
      <c r="L31" s="281" t="s">
        <v>1075</v>
      </c>
      <c r="M31" s="282" t="s">
        <v>1075</v>
      </c>
      <c r="N31" s="281" t="s">
        <v>1075</v>
      </c>
      <c r="O31" s="282" t="s">
        <v>1075</v>
      </c>
      <c r="P31" s="281" t="s">
        <v>1075</v>
      </c>
      <c r="Q31" s="282" t="s">
        <v>74</v>
      </c>
      <c r="R31" s="282" t="s">
        <v>1075</v>
      </c>
      <c r="S31" s="282" t="s">
        <v>1075</v>
      </c>
      <c r="T31" s="281" t="s">
        <v>1075</v>
      </c>
      <c r="U31" s="281" t="s">
        <v>1075</v>
      </c>
      <c r="V31" s="281" t="s">
        <v>74</v>
      </c>
    </row>
    <row r="32" spans="1:22" ht="64.5" hidden="1" customHeight="1" outlineLevel="1">
      <c r="A32" s="283"/>
      <c r="B32" s="284"/>
      <c r="C32" s="284"/>
      <c r="D32" s="285"/>
      <c r="E32" s="285"/>
      <c r="F32" s="285"/>
      <c r="G32" s="285"/>
      <c r="H32" s="286"/>
      <c r="I32" s="287"/>
      <c r="J32" s="288" t="s">
        <v>1095</v>
      </c>
      <c r="K32" s="289"/>
      <c r="L32" s="290"/>
      <c r="M32" s="288" t="s">
        <v>1077</v>
      </c>
      <c r="N32" s="291"/>
      <c r="O32" s="292"/>
      <c r="P32" s="293"/>
      <c r="Q32" s="288"/>
      <c r="R32" s="294"/>
      <c r="S32" s="291"/>
      <c r="T32" s="292"/>
      <c r="U32" s="291"/>
      <c r="V32" s="289" t="s">
        <v>1078</v>
      </c>
    </row>
    <row r="33" spans="1:22" collapsed="1">
      <c r="A33" s="275">
        <v>15167042</v>
      </c>
      <c r="B33" s="276">
        <v>42185</v>
      </c>
      <c r="C33" s="276">
        <v>42200</v>
      </c>
      <c r="D33" s="50" t="s">
        <v>1036</v>
      </c>
      <c r="E33" s="277">
        <v>7866684</v>
      </c>
      <c r="F33" s="278" t="s">
        <v>23</v>
      </c>
      <c r="G33" s="278" t="s">
        <v>114</v>
      </c>
      <c r="H33" s="279">
        <v>15167042</v>
      </c>
      <c r="I33" s="280">
        <v>254723.52</v>
      </c>
      <c r="J33" s="281" t="s">
        <v>1075</v>
      </c>
      <c r="K33" s="281" t="s">
        <v>1075</v>
      </c>
      <c r="L33" s="281" t="s">
        <v>1075</v>
      </c>
      <c r="M33" s="282" t="s">
        <v>1075</v>
      </c>
      <c r="N33" s="281" t="s">
        <v>1075</v>
      </c>
      <c r="O33" s="282" t="s">
        <v>74</v>
      </c>
      <c r="P33" s="281" t="s">
        <v>1075</v>
      </c>
      <c r="Q33" s="282" t="s">
        <v>1075</v>
      </c>
      <c r="R33" s="282" t="s">
        <v>1075</v>
      </c>
      <c r="S33" s="282" t="s">
        <v>1075</v>
      </c>
      <c r="T33" s="281" t="s">
        <v>1075</v>
      </c>
      <c r="U33" s="281" t="s">
        <v>1075</v>
      </c>
      <c r="V33" s="281" t="s">
        <v>74</v>
      </c>
    </row>
    <row r="34" spans="1:22" ht="64.5" hidden="1" customHeight="1" outlineLevel="1">
      <c r="A34" s="283"/>
      <c r="B34" s="284"/>
      <c r="C34" s="284"/>
      <c r="D34" s="285"/>
      <c r="E34" s="285"/>
      <c r="F34" s="285"/>
      <c r="G34" s="285"/>
      <c r="H34" s="286"/>
      <c r="I34" s="287"/>
      <c r="J34" s="288" t="s">
        <v>1096</v>
      </c>
      <c r="K34" s="289"/>
      <c r="L34" s="290"/>
      <c r="M34" s="288" t="s">
        <v>1077</v>
      </c>
      <c r="N34" s="291"/>
      <c r="O34" s="292"/>
      <c r="P34" s="293"/>
      <c r="Q34" s="288"/>
      <c r="R34" s="294"/>
      <c r="S34" s="291"/>
      <c r="T34" s="292"/>
      <c r="U34" s="291"/>
      <c r="V34" s="289" t="s">
        <v>1078</v>
      </c>
    </row>
    <row r="35" spans="1:22" collapsed="1">
      <c r="A35" s="275">
        <v>15203573</v>
      </c>
      <c r="B35" s="276">
        <v>42185</v>
      </c>
      <c r="C35" s="276">
        <v>42200</v>
      </c>
      <c r="D35" s="50" t="s">
        <v>1036</v>
      </c>
      <c r="E35" s="277">
        <v>13681259</v>
      </c>
      <c r="F35" s="278" t="s">
        <v>23</v>
      </c>
      <c r="G35" s="278" t="s">
        <v>97</v>
      </c>
      <c r="H35" s="279">
        <v>15203573</v>
      </c>
      <c r="I35" s="280">
        <v>455000</v>
      </c>
      <c r="J35" s="281" t="s">
        <v>1075</v>
      </c>
      <c r="K35" s="281" t="s">
        <v>1075</v>
      </c>
      <c r="L35" s="281" t="s">
        <v>1075</v>
      </c>
      <c r="M35" s="282" t="s">
        <v>1075</v>
      </c>
      <c r="N35" s="281" t="s">
        <v>1075</v>
      </c>
      <c r="O35" s="282" t="s">
        <v>74</v>
      </c>
      <c r="P35" s="281" t="s">
        <v>1075</v>
      </c>
      <c r="Q35" s="282" t="s">
        <v>1075</v>
      </c>
      <c r="R35" s="282" t="s">
        <v>1075</v>
      </c>
      <c r="S35" s="282" t="s">
        <v>1075</v>
      </c>
      <c r="T35" s="281" t="s">
        <v>74</v>
      </c>
      <c r="U35" s="281" t="s">
        <v>1075</v>
      </c>
      <c r="V35" s="281" t="s">
        <v>74</v>
      </c>
    </row>
    <row r="36" spans="1:22" ht="64.5" hidden="1" customHeight="1" outlineLevel="1">
      <c r="A36" s="283"/>
      <c r="B36" s="284"/>
      <c r="C36" s="284"/>
      <c r="D36" s="285"/>
      <c r="E36" s="285"/>
      <c r="F36" s="285"/>
      <c r="G36" s="285"/>
      <c r="H36" s="286"/>
      <c r="I36" s="287"/>
      <c r="J36" s="288" t="s">
        <v>1097</v>
      </c>
      <c r="K36" s="289"/>
      <c r="L36" s="290"/>
      <c r="M36" s="288" t="s">
        <v>1077</v>
      </c>
      <c r="N36" s="291"/>
      <c r="O36" s="292"/>
      <c r="P36" s="293"/>
      <c r="Q36" s="288"/>
      <c r="R36" s="294"/>
      <c r="S36" s="291"/>
      <c r="T36" s="292" t="s">
        <v>1082</v>
      </c>
      <c r="U36" s="291"/>
      <c r="V36" s="289" t="s">
        <v>1078</v>
      </c>
    </row>
    <row r="37" spans="1:22" collapsed="1">
      <c r="A37" s="275">
        <v>15185945</v>
      </c>
      <c r="B37" s="276">
        <v>42185</v>
      </c>
      <c r="C37" s="276">
        <v>42200</v>
      </c>
      <c r="D37" s="50" t="s">
        <v>1036</v>
      </c>
      <c r="E37" s="277">
        <v>11719879</v>
      </c>
      <c r="F37" s="278" t="s">
        <v>23</v>
      </c>
      <c r="G37" s="278" t="s">
        <v>98</v>
      </c>
      <c r="H37" s="279">
        <v>15185945</v>
      </c>
      <c r="I37" s="280">
        <v>73500</v>
      </c>
      <c r="J37" s="281" t="s">
        <v>1075</v>
      </c>
      <c r="K37" s="281" t="s">
        <v>1075</v>
      </c>
      <c r="L37" s="281" t="s">
        <v>1075</v>
      </c>
      <c r="M37" s="282" t="s">
        <v>1075</v>
      </c>
      <c r="N37" s="281" t="s">
        <v>1075</v>
      </c>
      <c r="O37" s="282" t="s">
        <v>74</v>
      </c>
      <c r="P37" s="281" t="s">
        <v>1075</v>
      </c>
      <c r="Q37" s="282" t="s">
        <v>74</v>
      </c>
      <c r="R37" s="282" t="s">
        <v>1075</v>
      </c>
      <c r="S37" s="282" t="s">
        <v>1075</v>
      </c>
      <c r="T37" s="281" t="s">
        <v>1075</v>
      </c>
      <c r="U37" s="281" t="s">
        <v>1075</v>
      </c>
      <c r="V37" s="281" t="s">
        <v>74</v>
      </c>
    </row>
    <row r="38" spans="1:22" ht="64.5" hidden="1" customHeight="1" outlineLevel="1">
      <c r="A38" s="283"/>
      <c r="B38" s="284"/>
      <c r="C38" s="284"/>
      <c r="D38" s="285"/>
      <c r="E38" s="285"/>
      <c r="F38" s="285"/>
      <c r="G38" s="285"/>
      <c r="H38" s="286"/>
      <c r="I38" s="287"/>
      <c r="J38" s="288" t="s">
        <v>1098</v>
      </c>
      <c r="K38" s="289"/>
      <c r="L38" s="290"/>
      <c r="M38" s="288" t="s">
        <v>1077</v>
      </c>
      <c r="N38" s="291"/>
      <c r="O38" s="292"/>
      <c r="P38" s="293"/>
      <c r="Q38" s="288"/>
      <c r="R38" s="294"/>
      <c r="S38" s="291"/>
      <c r="T38" s="292"/>
      <c r="U38" s="291"/>
      <c r="V38" s="289" t="s">
        <v>1078</v>
      </c>
    </row>
    <row r="39" spans="1:22" collapsed="1">
      <c r="A39" s="275">
        <v>15622244</v>
      </c>
      <c r="B39" s="276">
        <v>42185</v>
      </c>
      <c r="C39" s="276">
        <v>42200</v>
      </c>
      <c r="D39" s="50" t="s">
        <v>1036</v>
      </c>
      <c r="E39" s="277">
        <v>1764464007</v>
      </c>
      <c r="F39" s="278" t="s">
        <v>23</v>
      </c>
      <c r="G39" s="278" t="s">
        <v>141</v>
      </c>
      <c r="H39" s="279">
        <v>15622244</v>
      </c>
      <c r="I39" s="280">
        <v>169129.76</v>
      </c>
      <c r="J39" s="281" t="s">
        <v>1075</v>
      </c>
      <c r="K39" s="281" t="s">
        <v>1075</v>
      </c>
      <c r="L39" s="281" t="s">
        <v>1075</v>
      </c>
      <c r="M39" s="282" t="s">
        <v>1075</v>
      </c>
      <c r="N39" s="281" t="s">
        <v>1075</v>
      </c>
      <c r="O39" s="282" t="s">
        <v>74</v>
      </c>
      <c r="P39" s="281" t="s">
        <v>1075</v>
      </c>
      <c r="Q39" s="282" t="s">
        <v>74</v>
      </c>
      <c r="R39" s="282" t="s">
        <v>1075</v>
      </c>
      <c r="S39" s="282" t="s">
        <v>1099</v>
      </c>
      <c r="T39" s="281" t="s">
        <v>1075</v>
      </c>
      <c r="U39" s="281" t="s">
        <v>1075</v>
      </c>
      <c r="V39" s="281" t="s">
        <v>74</v>
      </c>
    </row>
    <row r="40" spans="1:22" ht="64.5" hidden="1" customHeight="1" outlineLevel="1">
      <c r="A40" s="283"/>
      <c r="B40" s="284"/>
      <c r="C40" s="284"/>
      <c r="D40" s="285"/>
      <c r="E40" s="285"/>
      <c r="F40" s="285"/>
      <c r="G40" s="285"/>
      <c r="H40" s="286"/>
      <c r="I40" s="287"/>
      <c r="J40" s="288" t="s">
        <v>1100</v>
      </c>
      <c r="K40" s="289"/>
      <c r="L40" s="290"/>
      <c r="M40" s="288" t="s">
        <v>1077</v>
      </c>
      <c r="N40" s="291"/>
      <c r="O40" s="292"/>
      <c r="P40" s="293"/>
      <c r="Q40" s="288"/>
      <c r="R40" s="294"/>
      <c r="S40" s="291" t="s">
        <v>1101</v>
      </c>
      <c r="T40" s="292" t="s">
        <v>1102</v>
      </c>
      <c r="U40" s="291"/>
      <c r="V40" s="289" t="s">
        <v>1078</v>
      </c>
    </row>
    <row r="41" spans="1:22" collapsed="1"/>
    <row r="42" spans="1:22">
      <c r="A42" s="9">
        <v>8544290</v>
      </c>
      <c r="B42" s="276">
        <v>42155</v>
      </c>
      <c r="C42" s="276">
        <v>42174</v>
      </c>
      <c r="D42" s="50" t="s">
        <v>1036</v>
      </c>
      <c r="E42" s="344">
        <v>13474143</v>
      </c>
      <c r="F42" s="50" t="s">
        <v>23</v>
      </c>
      <c r="G42" s="9" t="s">
        <v>98</v>
      </c>
      <c r="H42" s="345">
        <v>15199862</v>
      </c>
      <c r="I42" s="346">
        <v>13977.18</v>
      </c>
      <c r="J42" s="281" t="s">
        <v>1075</v>
      </c>
      <c r="K42" s="281" t="s">
        <v>1075</v>
      </c>
      <c r="L42" s="281" t="s">
        <v>1075</v>
      </c>
      <c r="M42" s="282" t="s">
        <v>1075</v>
      </c>
      <c r="N42" s="281" t="s">
        <v>1075</v>
      </c>
      <c r="O42" s="282" t="s">
        <v>1099</v>
      </c>
      <c r="P42" s="281" t="s">
        <v>1075</v>
      </c>
      <c r="Q42" s="282" t="s">
        <v>74</v>
      </c>
      <c r="R42" s="282" t="s">
        <v>1075</v>
      </c>
      <c r="S42" s="282" t="s">
        <v>1075</v>
      </c>
      <c r="T42" s="281" t="s">
        <v>1075</v>
      </c>
      <c r="U42" s="281" t="s">
        <v>1075</v>
      </c>
      <c r="V42" s="281" t="s">
        <v>74</v>
      </c>
    </row>
    <row r="43" spans="1:22" ht="60" hidden="1" outlineLevel="1">
      <c r="A43" s="283" t="s">
        <v>1235</v>
      </c>
      <c r="B43" s="284"/>
      <c r="C43" s="284"/>
      <c r="D43" s="285"/>
      <c r="E43" s="344"/>
      <c r="F43" s="285"/>
      <c r="G43" s="285"/>
      <c r="H43" s="345"/>
      <c r="I43" s="346"/>
      <c r="J43" s="347" t="s">
        <v>1236</v>
      </c>
      <c r="K43" s="340"/>
      <c r="L43" s="348"/>
      <c r="M43" s="347" t="s">
        <v>1077</v>
      </c>
      <c r="N43" s="349"/>
      <c r="O43" s="350" t="s">
        <v>1237</v>
      </c>
      <c r="P43" s="351"/>
      <c r="Q43" s="347"/>
      <c r="R43" s="352"/>
      <c r="S43" s="349"/>
      <c r="T43" s="353"/>
      <c r="U43" s="349"/>
      <c r="V43" s="352" t="s">
        <v>1078</v>
      </c>
    </row>
    <row r="44" spans="1:22" collapsed="1">
      <c r="A44" s="9">
        <v>8535057</v>
      </c>
      <c r="B44" s="276">
        <v>42155</v>
      </c>
      <c r="C44" s="276">
        <v>42174</v>
      </c>
      <c r="D44" s="50" t="s">
        <v>1036</v>
      </c>
      <c r="E44" s="344">
        <v>15962608</v>
      </c>
      <c r="F44" s="50" t="s">
        <v>23</v>
      </c>
      <c r="G44" s="9" t="s">
        <v>119</v>
      </c>
      <c r="H44" s="345">
        <v>15225691</v>
      </c>
      <c r="I44" s="346">
        <v>17248.439999999999</v>
      </c>
      <c r="J44" s="281" t="s">
        <v>1075</v>
      </c>
      <c r="K44" s="281" t="s">
        <v>1075</v>
      </c>
      <c r="L44" s="281" t="s">
        <v>1075</v>
      </c>
      <c r="M44" s="282" t="s">
        <v>1075</v>
      </c>
      <c r="N44" s="281" t="s">
        <v>1075</v>
      </c>
      <c r="O44" s="282" t="s">
        <v>74</v>
      </c>
      <c r="P44" s="281" t="s">
        <v>1075</v>
      </c>
      <c r="Q44" s="282" t="s">
        <v>74</v>
      </c>
      <c r="R44" s="282" t="s">
        <v>1075</v>
      </c>
      <c r="S44" s="282" t="s">
        <v>1075</v>
      </c>
      <c r="T44" s="281" t="s">
        <v>1075</v>
      </c>
      <c r="U44" s="281" t="s">
        <v>1075</v>
      </c>
      <c r="V44" s="281" t="s">
        <v>74</v>
      </c>
    </row>
    <row r="45" spans="1:22" ht="75" hidden="1" outlineLevel="1">
      <c r="A45" s="283" t="s">
        <v>1235</v>
      </c>
      <c r="B45" s="284"/>
      <c r="C45" s="284"/>
      <c r="D45" s="285"/>
      <c r="E45" s="344"/>
      <c r="F45" s="285"/>
      <c r="G45" s="285"/>
      <c r="H45" s="345"/>
      <c r="I45" s="346"/>
      <c r="J45" s="347" t="s">
        <v>1238</v>
      </c>
      <c r="K45" s="340"/>
      <c r="L45" s="348"/>
      <c r="M45" s="347" t="s">
        <v>1077</v>
      </c>
      <c r="N45" s="349"/>
      <c r="O45" s="325" t="s">
        <v>1239</v>
      </c>
      <c r="P45" s="351"/>
      <c r="Q45" s="347"/>
      <c r="R45" s="352"/>
      <c r="S45" s="349"/>
      <c r="T45" s="353"/>
      <c r="U45" s="349"/>
      <c r="V45" s="352" t="s">
        <v>1078</v>
      </c>
    </row>
    <row r="46" spans="1:22" collapsed="1">
      <c r="A46" s="9">
        <v>8560393</v>
      </c>
      <c r="B46" s="276">
        <v>42155</v>
      </c>
      <c r="C46" s="276">
        <v>42174</v>
      </c>
      <c r="D46" s="50" t="s">
        <v>1036</v>
      </c>
      <c r="E46" s="344">
        <v>17359993</v>
      </c>
      <c r="F46" s="50" t="s">
        <v>23</v>
      </c>
      <c r="G46" s="9" t="s">
        <v>97</v>
      </c>
      <c r="H46" s="345">
        <v>14994370</v>
      </c>
      <c r="I46" s="346">
        <v>11383.77</v>
      </c>
      <c r="J46" s="281" t="s">
        <v>1075</v>
      </c>
      <c r="K46" s="281" t="s">
        <v>1075</v>
      </c>
      <c r="L46" s="281" t="s">
        <v>1075</v>
      </c>
      <c r="M46" s="282" t="s">
        <v>1075</v>
      </c>
      <c r="N46" s="281" t="s">
        <v>1075</v>
      </c>
      <c r="O46" s="282" t="s">
        <v>74</v>
      </c>
      <c r="P46" s="281" t="s">
        <v>1075</v>
      </c>
      <c r="Q46" s="282" t="s">
        <v>74</v>
      </c>
      <c r="R46" s="282" t="s">
        <v>1075</v>
      </c>
      <c r="S46" s="282" t="s">
        <v>1075</v>
      </c>
      <c r="T46" s="281" t="s">
        <v>1075</v>
      </c>
      <c r="U46" s="281" t="s">
        <v>1075</v>
      </c>
      <c r="V46" s="281" t="s">
        <v>74</v>
      </c>
    </row>
    <row r="47" spans="1:22" ht="60" hidden="1" outlineLevel="1">
      <c r="A47" s="283" t="s">
        <v>1235</v>
      </c>
      <c r="B47" s="284"/>
      <c r="C47" s="284"/>
      <c r="D47" s="285"/>
      <c r="E47" s="344"/>
      <c r="F47" s="285"/>
      <c r="G47" s="285"/>
      <c r="H47" s="345"/>
      <c r="I47" s="346"/>
      <c r="J47" s="347" t="s">
        <v>1240</v>
      </c>
      <c r="K47" s="340"/>
      <c r="L47" s="348"/>
      <c r="M47" s="347" t="s">
        <v>1077</v>
      </c>
      <c r="N47" s="349"/>
      <c r="O47" s="325" t="s">
        <v>1239</v>
      </c>
      <c r="P47" s="351"/>
      <c r="Q47" s="347"/>
      <c r="R47" s="352"/>
      <c r="S47" s="349"/>
      <c r="T47" s="353"/>
      <c r="U47" s="349"/>
      <c r="V47" s="340" t="s">
        <v>1078</v>
      </c>
    </row>
    <row r="48" spans="1:22" collapsed="1">
      <c r="A48" s="9">
        <v>8535961</v>
      </c>
      <c r="B48" s="276">
        <v>42155</v>
      </c>
      <c r="C48" s="276">
        <v>42174</v>
      </c>
      <c r="D48" s="50" t="s">
        <v>1036</v>
      </c>
      <c r="E48" s="344">
        <v>19877380</v>
      </c>
      <c r="F48" s="50" t="s">
        <v>23</v>
      </c>
      <c r="G48" s="9" t="s">
        <v>98</v>
      </c>
      <c r="H48" s="345">
        <v>14827547</v>
      </c>
      <c r="I48" s="346">
        <v>28492.71</v>
      </c>
      <c r="J48" s="281" t="s">
        <v>1075</v>
      </c>
      <c r="K48" s="281" t="s">
        <v>1075</v>
      </c>
      <c r="L48" s="281" t="s">
        <v>1075</v>
      </c>
      <c r="M48" s="282" t="s">
        <v>1075</v>
      </c>
      <c r="N48" s="281" t="s">
        <v>1075</v>
      </c>
      <c r="O48" s="282" t="s">
        <v>1075</v>
      </c>
      <c r="P48" s="281" t="s">
        <v>1075</v>
      </c>
      <c r="Q48" s="282" t="s">
        <v>74</v>
      </c>
      <c r="R48" s="282" t="s">
        <v>1075</v>
      </c>
      <c r="S48" s="282" t="s">
        <v>1075</v>
      </c>
      <c r="T48" s="281" t="s">
        <v>1075</v>
      </c>
      <c r="U48" s="281" t="s">
        <v>1075</v>
      </c>
      <c r="V48" s="281" t="s">
        <v>74</v>
      </c>
    </row>
    <row r="49" spans="1:22" ht="75" hidden="1" outlineLevel="1">
      <c r="A49" s="283" t="s">
        <v>1235</v>
      </c>
      <c r="B49" s="284"/>
      <c r="C49" s="284"/>
      <c r="D49" s="285"/>
      <c r="E49" s="344"/>
      <c r="F49" s="285"/>
      <c r="G49" s="285"/>
      <c r="H49" s="345"/>
      <c r="I49" s="346"/>
      <c r="J49" s="347" t="s">
        <v>1241</v>
      </c>
      <c r="K49" s="340"/>
      <c r="L49" s="348"/>
      <c r="M49" s="347" t="s">
        <v>1077</v>
      </c>
      <c r="N49" s="349"/>
      <c r="O49" s="325"/>
      <c r="P49" s="351"/>
      <c r="Q49" s="347"/>
      <c r="R49" s="352"/>
      <c r="S49" s="349"/>
      <c r="T49" s="353"/>
      <c r="U49" s="349"/>
      <c r="V49" s="352"/>
    </row>
    <row r="50" spans="1:22" collapsed="1">
      <c r="A50" s="9">
        <v>8579504</v>
      </c>
      <c r="B50" s="276">
        <v>42155</v>
      </c>
      <c r="C50" s="276">
        <v>42174</v>
      </c>
      <c r="D50" s="50" t="s">
        <v>1036</v>
      </c>
      <c r="E50" s="344">
        <v>22572333</v>
      </c>
      <c r="F50" s="50" t="s">
        <v>23</v>
      </c>
      <c r="G50" s="9" t="s">
        <v>101</v>
      </c>
      <c r="H50" s="345">
        <v>14846547</v>
      </c>
      <c r="I50" s="346">
        <v>13393.83</v>
      </c>
      <c r="J50" s="281" t="s">
        <v>1075</v>
      </c>
      <c r="K50" s="281" t="s">
        <v>1075</v>
      </c>
      <c r="L50" s="281" t="s">
        <v>1075</v>
      </c>
      <c r="M50" s="282" t="s">
        <v>1075</v>
      </c>
      <c r="N50" s="281" t="s">
        <v>1075</v>
      </c>
      <c r="O50" s="282" t="s">
        <v>74</v>
      </c>
      <c r="P50" s="281" t="s">
        <v>1075</v>
      </c>
      <c r="Q50" s="282" t="s">
        <v>74</v>
      </c>
      <c r="R50" s="282" t="s">
        <v>74</v>
      </c>
      <c r="S50" s="282" t="s">
        <v>1075</v>
      </c>
      <c r="T50" s="281" t="s">
        <v>1075</v>
      </c>
      <c r="U50" s="281" t="s">
        <v>1075</v>
      </c>
      <c r="V50" s="281" t="s">
        <v>74</v>
      </c>
    </row>
    <row r="51" spans="1:22" ht="60" hidden="1" outlineLevel="1">
      <c r="A51" s="283" t="s">
        <v>1235</v>
      </c>
      <c r="B51" s="284"/>
      <c r="C51" s="284"/>
      <c r="D51" s="285"/>
      <c r="E51" s="344"/>
      <c r="F51" s="285"/>
      <c r="G51" s="285"/>
      <c r="H51" s="345"/>
      <c r="I51" s="346"/>
      <c r="J51" s="347" t="s">
        <v>1242</v>
      </c>
      <c r="K51" s="340"/>
      <c r="L51" s="348"/>
      <c r="M51" s="347" t="s">
        <v>1077</v>
      </c>
      <c r="N51" s="349"/>
      <c r="O51" s="325" t="s">
        <v>1239</v>
      </c>
      <c r="P51" s="351"/>
      <c r="Q51" s="347"/>
      <c r="R51" s="352" t="s">
        <v>1243</v>
      </c>
      <c r="S51" s="349"/>
      <c r="T51" s="353"/>
      <c r="U51" s="349"/>
      <c r="V51" s="352" t="s">
        <v>1078</v>
      </c>
    </row>
    <row r="52" spans="1:22" collapsed="1">
      <c r="A52" s="9">
        <v>8564658</v>
      </c>
      <c r="B52" s="276">
        <v>42155</v>
      </c>
      <c r="C52" s="276">
        <v>42174</v>
      </c>
      <c r="D52" s="50" t="s">
        <v>1036</v>
      </c>
      <c r="E52" s="344">
        <v>12085114</v>
      </c>
      <c r="F52" s="50" t="s">
        <v>23</v>
      </c>
      <c r="G52" s="9" t="s">
        <v>141</v>
      </c>
      <c r="H52" s="345">
        <v>17206822</v>
      </c>
      <c r="I52" s="346">
        <v>9949.26</v>
      </c>
      <c r="J52" s="281" t="s">
        <v>1075</v>
      </c>
      <c r="K52" s="281" t="s">
        <v>1075</v>
      </c>
      <c r="L52" s="281" t="s">
        <v>1075</v>
      </c>
      <c r="M52" s="282" t="s">
        <v>1075</v>
      </c>
      <c r="N52" s="281" t="s">
        <v>1075</v>
      </c>
      <c r="O52" s="282" t="s">
        <v>74</v>
      </c>
      <c r="P52" s="281" t="s">
        <v>1075</v>
      </c>
      <c r="Q52" s="282" t="s">
        <v>74</v>
      </c>
      <c r="R52" s="282" t="s">
        <v>1075</v>
      </c>
      <c r="S52" s="282" t="s">
        <v>1075</v>
      </c>
      <c r="T52" s="281" t="s">
        <v>1075</v>
      </c>
      <c r="U52" s="281" t="s">
        <v>1075</v>
      </c>
      <c r="V52" s="281" t="s">
        <v>74</v>
      </c>
    </row>
    <row r="53" spans="1:22" ht="75" hidden="1" outlineLevel="1">
      <c r="A53" s="283" t="s">
        <v>1235</v>
      </c>
      <c r="B53" s="284"/>
      <c r="C53" s="284"/>
      <c r="D53" s="285"/>
      <c r="E53" s="344"/>
      <c r="F53" s="285"/>
      <c r="G53" s="285"/>
      <c r="H53" s="345"/>
      <c r="I53" s="346"/>
      <c r="J53" s="347" t="s">
        <v>1244</v>
      </c>
      <c r="K53" s="340"/>
      <c r="L53" s="348"/>
      <c r="M53" s="347" t="s">
        <v>1077</v>
      </c>
      <c r="N53" s="349"/>
      <c r="O53" s="325" t="s">
        <v>1239</v>
      </c>
      <c r="P53" s="351"/>
      <c r="Q53" s="347"/>
      <c r="R53" s="352"/>
      <c r="S53" s="349"/>
      <c r="T53" s="353"/>
      <c r="U53" s="349"/>
      <c r="V53" s="340" t="s">
        <v>1078</v>
      </c>
    </row>
    <row r="54" spans="1:22" collapsed="1">
      <c r="A54" s="9">
        <v>8529759</v>
      </c>
      <c r="B54" s="276">
        <v>42155</v>
      </c>
      <c r="C54" s="276">
        <v>42174</v>
      </c>
      <c r="D54" s="50" t="s">
        <v>1036</v>
      </c>
      <c r="E54" s="344">
        <v>14582811</v>
      </c>
      <c r="F54" s="50" t="s">
        <v>23</v>
      </c>
      <c r="G54" s="9" t="s">
        <v>113</v>
      </c>
      <c r="H54" s="345">
        <v>17213703</v>
      </c>
      <c r="I54" s="346">
        <v>25170.3</v>
      </c>
      <c r="J54" s="281" t="s">
        <v>1075</v>
      </c>
      <c r="K54" s="281" t="s">
        <v>1075</v>
      </c>
      <c r="L54" s="281" t="s">
        <v>1075</v>
      </c>
      <c r="M54" s="282" t="s">
        <v>1075</v>
      </c>
      <c r="N54" s="281" t="s">
        <v>1075</v>
      </c>
      <c r="O54" s="282" t="s">
        <v>1075</v>
      </c>
      <c r="P54" s="281" t="s">
        <v>1075</v>
      </c>
      <c r="Q54" s="282" t="s">
        <v>74</v>
      </c>
      <c r="R54" s="282" t="s">
        <v>1075</v>
      </c>
      <c r="S54" s="282" t="s">
        <v>1075</v>
      </c>
      <c r="T54" s="281" t="s">
        <v>1075</v>
      </c>
      <c r="U54" s="281" t="s">
        <v>1075</v>
      </c>
      <c r="V54" s="281" t="s">
        <v>74</v>
      </c>
    </row>
    <row r="55" spans="1:22" ht="75" hidden="1" outlineLevel="1">
      <c r="A55" s="283" t="s">
        <v>1235</v>
      </c>
      <c r="B55" s="284"/>
      <c r="C55" s="284"/>
      <c r="D55" s="285"/>
      <c r="E55" s="344"/>
      <c r="F55" s="285"/>
      <c r="G55" s="285"/>
      <c r="H55" s="345"/>
      <c r="I55" s="346"/>
      <c r="J55" s="347" t="s">
        <v>1245</v>
      </c>
      <c r="K55" s="340"/>
      <c r="L55" s="348"/>
      <c r="M55" s="347" t="s">
        <v>1077</v>
      </c>
      <c r="N55" s="349"/>
      <c r="O55" s="325"/>
      <c r="P55" s="351"/>
      <c r="Q55" s="347"/>
      <c r="R55" s="352"/>
      <c r="S55" s="349"/>
      <c r="T55" s="353"/>
      <c r="U55" s="349"/>
      <c r="V55" s="340" t="s">
        <v>1078</v>
      </c>
    </row>
    <row r="56" spans="1:22" collapsed="1">
      <c r="A56" s="9">
        <v>8525364</v>
      </c>
      <c r="B56" s="276">
        <v>42155</v>
      </c>
      <c r="C56" s="276">
        <v>42174</v>
      </c>
      <c r="D56" s="50" t="s">
        <v>1036</v>
      </c>
      <c r="E56" s="344">
        <v>23935497</v>
      </c>
      <c r="F56" s="50" t="s">
        <v>23</v>
      </c>
      <c r="G56" s="9" t="s">
        <v>119</v>
      </c>
      <c r="H56" s="345">
        <v>14905855</v>
      </c>
      <c r="I56" s="346">
        <v>6333.67</v>
      </c>
      <c r="J56" s="281" t="s">
        <v>1075</v>
      </c>
      <c r="K56" s="281" t="s">
        <v>1075</v>
      </c>
      <c r="L56" s="281" t="s">
        <v>1075</v>
      </c>
      <c r="M56" s="282" t="s">
        <v>1075</v>
      </c>
      <c r="N56" s="281" t="s">
        <v>1075</v>
      </c>
      <c r="O56" s="282" t="s">
        <v>1075</v>
      </c>
      <c r="P56" s="281" t="s">
        <v>1075</v>
      </c>
      <c r="Q56" s="282" t="s">
        <v>74</v>
      </c>
      <c r="R56" s="282" t="s">
        <v>1075</v>
      </c>
      <c r="S56" s="282" t="s">
        <v>1075</v>
      </c>
      <c r="T56" s="281" t="s">
        <v>1075</v>
      </c>
      <c r="U56" s="281" t="s">
        <v>1075</v>
      </c>
      <c r="V56" s="281" t="s">
        <v>74</v>
      </c>
    </row>
    <row r="57" spans="1:22" ht="60" hidden="1" outlineLevel="1">
      <c r="A57" s="283" t="s">
        <v>1235</v>
      </c>
      <c r="B57" s="284"/>
      <c r="C57" s="284"/>
      <c r="D57" s="285"/>
      <c r="E57" s="344"/>
      <c r="F57" s="285"/>
      <c r="G57" s="285"/>
      <c r="H57" s="345"/>
      <c r="I57" s="346"/>
      <c r="J57" s="354" t="s">
        <v>1246</v>
      </c>
      <c r="K57" s="340"/>
      <c r="L57" s="348"/>
      <c r="M57" s="347" t="s">
        <v>1077</v>
      </c>
      <c r="N57" s="349"/>
      <c r="O57" s="325"/>
      <c r="P57" s="351"/>
      <c r="Q57" s="347"/>
      <c r="R57" s="352"/>
      <c r="S57" s="349"/>
      <c r="T57" s="353"/>
      <c r="U57" s="349"/>
      <c r="V57" s="340" t="s">
        <v>1078</v>
      </c>
    </row>
    <row r="58" spans="1:22" collapsed="1">
      <c r="A58" s="9">
        <v>8525075</v>
      </c>
      <c r="B58" s="276">
        <v>42155</v>
      </c>
      <c r="C58" s="276">
        <v>42174</v>
      </c>
      <c r="D58" s="50" t="s">
        <v>1036</v>
      </c>
      <c r="E58" s="344">
        <v>14536395</v>
      </c>
      <c r="F58" s="50" t="s">
        <v>23</v>
      </c>
      <c r="G58" s="9" t="s">
        <v>136</v>
      </c>
      <c r="H58" s="345">
        <v>15214810</v>
      </c>
      <c r="I58" s="346">
        <v>7996.09</v>
      </c>
      <c r="J58" s="281" t="s">
        <v>1075</v>
      </c>
      <c r="K58" s="281" t="s">
        <v>1075</v>
      </c>
      <c r="L58" s="281" t="s">
        <v>1075</v>
      </c>
      <c r="M58" s="282" t="s">
        <v>1075</v>
      </c>
      <c r="N58" s="281" t="s">
        <v>1075</v>
      </c>
      <c r="O58" s="282" t="s">
        <v>1075</v>
      </c>
      <c r="P58" s="281" t="s">
        <v>1075</v>
      </c>
      <c r="Q58" s="282" t="s">
        <v>74</v>
      </c>
      <c r="R58" s="282" t="s">
        <v>74</v>
      </c>
      <c r="S58" s="282" t="s">
        <v>1075</v>
      </c>
      <c r="T58" s="281" t="s">
        <v>1075</v>
      </c>
      <c r="U58" s="281" t="s">
        <v>1075</v>
      </c>
      <c r="V58" s="281" t="s">
        <v>74</v>
      </c>
    </row>
    <row r="59" spans="1:22" ht="75" hidden="1" outlineLevel="1">
      <c r="A59" s="283" t="s">
        <v>1235</v>
      </c>
      <c r="B59" s="284"/>
      <c r="C59" s="284"/>
      <c r="D59" s="285"/>
      <c r="E59" s="344"/>
      <c r="F59" s="285"/>
      <c r="G59" s="285"/>
      <c r="H59" s="345"/>
      <c r="I59" s="346"/>
      <c r="J59" s="354" t="s">
        <v>1247</v>
      </c>
      <c r="K59" s="340"/>
      <c r="L59" s="348"/>
      <c r="M59" s="347" t="s">
        <v>1077</v>
      </c>
      <c r="N59" s="349"/>
      <c r="O59" s="325" t="s">
        <v>1248</v>
      </c>
      <c r="P59" s="351"/>
      <c r="Q59" s="347"/>
      <c r="R59" s="352" t="s">
        <v>1249</v>
      </c>
      <c r="S59" s="349"/>
      <c r="T59" s="353"/>
      <c r="U59" s="349"/>
      <c r="V59" s="340" t="s">
        <v>1078</v>
      </c>
    </row>
    <row r="60" spans="1:22" collapsed="1">
      <c r="A60" s="9">
        <v>8580941</v>
      </c>
      <c r="B60" s="276">
        <v>42155</v>
      </c>
      <c r="C60" s="276">
        <v>42174</v>
      </c>
      <c r="D60" s="50" t="s">
        <v>1036</v>
      </c>
      <c r="E60" s="344">
        <v>8614992</v>
      </c>
      <c r="F60" s="50" t="s">
        <v>23</v>
      </c>
      <c r="G60" s="9" t="s">
        <v>97</v>
      </c>
      <c r="H60" s="345">
        <v>16217663</v>
      </c>
      <c r="I60" s="346">
        <v>11887.03</v>
      </c>
      <c r="J60" s="281" t="s">
        <v>1075</v>
      </c>
      <c r="K60" s="281" t="s">
        <v>1075</v>
      </c>
      <c r="L60" s="281" t="s">
        <v>1075</v>
      </c>
      <c r="M60" s="282" t="s">
        <v>1075</v>
      </c>
      <c r="N60" s="281" t="s">
        <v>1075</v>
      </c>
      <c r="O60" s="282" t="s">
        <v>74</v>
      </c>
      <c r="P60" s="281" t="s">
        <v>1075</v>
      </c>
      <c r="Q60" s="282" t="s">
        <v>1075</v>
      </c>
      <c r="R60" s="282" t="s">
        <v>74</v>
      </c>
      <c r="S60" s="282" t="s">
        <v>1075</v>
      </c>
      <c r="T60" s="281" t="s">
        <v>74</v>
      </c>
      <c r="U60" s="281" t="s">
        <v>1075</v>
      </c>
      <c r="V60" s="281" t="s">
        <v>1075</v>
      </c>
    </row>
    <row r="61" spans="1:22" ht="90" hidden="1" outlineLevel="1">
      <c r="A61" s="283" t="s">
        <v>1235</v>
      </c>
      <c r="B61" s="284"/>
      <c r="C61" s="284"/>
      <c r="D61" s="285"/>
      <c r="E61" s="344"/>
      <c r="F61" s="285"/>
      <c r="G61" s="285"/>
      <c r="H61" s="345"/>
      <c r="I61" s="346"/>
      <c r="J61" s="354" t="s">
        <v>1250</v>
      </c>
      <c r="K61" s="340"/>
      <c r="L61" s="348"/>
      <c r="M61" s="354" t="s">
        <v>1077</v>
      </c>
      <c r="N61" s="349"/>
      <c r="O61" s="325" t="s">
        <v>1239</v>
      </c>
      <c r="P61" s="351"/>
      <c r="Q61" s="347"/>
      <c r="R61" s="174" t="s">
        <v>1249</v>
      </c>
      <c r="S61" s="349"/>
      <c r="T61" s="353" t="s">
        <v>1251</v>
      </c>
      <c r="U61" s="349"/>
      <c r="V61" s="174"/>
    </row>
    <row r="62" spans="1:22" collapsed="1">
      <c r="A62" s="9">
        <v>8569728</v>
      </c>
      <c r="B62" s="276">
        <v>42155</v>
      </c>
      <c r="C62" s="276">
        <v>42174</v>
      </c>
      <c r="D62" s="50" t="s">
        <v>1036</v>
      </c>
      <c r="E62" s="344">
        <v>1023883538</v>
      </c>
      <c r="F62" s="50" t="s">
        <v>23</v>
      </c>
      <c r="G62" s="9" t="s">
        <v>115</v>
      </c>
      <c r="H62" s="345">
        <v>15073117</v>
      </c>
      <c r="I62" s="346">
        <v>10339.5</v>
      </c>
      <c r="J62" s="281" t="s">
        <v>1075</v>
      </c>
      <c r="K62" s="281" t="s">
        <v>1075</v>
      </c>
      <c r="L62" s="281" t="s">
        <v>1075</v>
      </c>
      <c r="M62" s="282" t="s">
        <v>1075</v>
      </c>
      <c r="N62" s="281" t="s">
        <v>1075</v>
      </c>
      <c r="O62" s="282" t="s">
        <v>74</v>
      </c>
      <c r="P62" s="281" t="s">
        <v>1075</v>
      </c>
      <c r="Q62" s="282" t="s">
        <v>74</v>
      </c>
      <c r="R62" s="282" t="s">
        <v>1075</v>
      </c>
      <c r="S62" s="282" t="s">
        <v>1075</v>
      </c>
      <c r="T62" s="281" t="s">
        <v>1075</v>
      </c>
      <c r="U62" s="281" t="s">
        <v>1075</v>
      </c>
      <c r="V62" s="281" t="s">
        <v>74</v>
      </c>
    </row>
    <row r="63" spans="1:22" ht="60" hidden="1" outlineLevel="1">
      <c r="A63" s="283" t="s">
        <v>1235</v>
      </c>
      <c r="B63" s="284"/>
      <c r="C63" s="284"/>
      <c r="D63" s="285"/>
      <c r="E63" s="344"/>
      <c r="F63" s="285"/>
      <c r="G63" s="285"/>
      <c r="H63" s="345"/>
      <c r="I63" s="346"/>
      <c r="J63" s="354" t="s">
        <v>1252</v>
      </c>
      <c r="K63" s="340"/>
      <c r="L63" s="348"/>
      <c r="M63" s="354" t="s">
        <v>1077</v>
      </c>
      <c r="N63" s="349"/>
      <c r="O63" s="325" t="s">
        <v>1239</v>
      </c>
      <c r="P63" s="351"/>
      <c r="Q63" s="347"/>
      <c r="R63" s="174"/>
      <c r="S63" s="349"/>
      <c r="T63" s="353"/>
      <c r="U63" s="349"/>
      <c r="V63" s="340" t="s">
        <v>1078</v>
      </c>
    </row>
    <row r="64" spans="1:22" collapsed="1">
      <c r="A64" s="9">
        <v>8579174</v>
      </c>
      <c r="B64" s="276">
        <v>42155</v>
      </c>
      <c r="C64" s="276">
        <v>42174</v>
      </c>
      <c r="D64" s="50" t="s">
        <v>1036</v>
      </c>
      <c r="E64" s="344">
        <v>15599608</v>
      </c>
      <c r="F64" s="50" t="s">
        <v>23</v>
      </c>
      <c r="G64" s="9" t="s">
        <v>112</v>
      </c>
      <c r="H64" s="345">
        <v>15223191</v>
      </c>
      <c r="I64" s="346">
        <v>19402.22</v>
      </c>
      <c r="J64" s="281" t="s">
        <v>1075</v>
      </c>
      <c r="K64" s="281" t="s">
        <v>1075</v>
      </c>
      <c r="L64" s="281" t="s">
        <v>1075</v>
      </c>
      <c r="M64" s="282" t="s">
        <v>1075</v>
      </c>
      <c r="N64" s="281" t="s">
        <v>1075</v>
      </c>
      <c r="O64" s="282" t="s">
        <v>74</v>
      </c>
      <c r="P64" s="281" t="s">
        <v>1075</v>
      </c>
      <c r="Q64" s="282" t="s">
        <v>74</v>
      </c>
      <c r="R64" s="282" t="s">
        <v>1075</v>
      </c>
      <c r="S64" s="282" t="s">
        <v>1075</v>
      </c>
      <c r="T64" s="281" t="s">
        <v>1075</v>
      </c>
      <c r="U64" s="281" t="s">
        <v>1075</v>
      </c>
      <c r="V64" s="281" t="s">
        <v>74</v>
      </c>
    </row>
    <row r="66" spans="1:22" s="358" customFormat="1">
      <c r="A66" s="9">
        <v>8544290</v>
      </c>
      <c r="B66" s="276">
        <v>42124</v>
      </c>
      <c r="C66" s="276">
        <v>42142</v>
      </c>
      <c r="D66" s="50" t="s">
        <v>1036</v>
      </c>
      <c r="E66" s="9">
        <v>22465272</v>
      </c>
      <c r="F66" s="50" t="s">
        <v>23</v>
      </c>
      <c r="G66" s="9" t="s">
        <v>98</v>
      </c>
      <c r="H66" s="355">
        <v>14842447</v>
      </c>
      <c r="I66" s="356">
        <v>0</v>
      </c>
      <c r="J66" s="357" t="s">
        <v>1075</v>
      </c>
      <c r="K66" s="357" t="s">
        <v>1075</v>
      </c>
      <c r="L66" s="357" t="s">
        <v>1075</v>
      </c>
      <c r="M66" s="357" t="s">
        <v>1075</v>
      </c>
      <c r="N66" s="357" t="s">
        <v>1075</v>
      </c>
      <c r="O66" s="357" t="s">
        <v>74</v>
      </c>
      <c r="P66" s="357" t="s">
        <v>1075</v>
      </c>
      <c r="Q66" s="357" t="s">
        <v>74</v>
      </c>
      <c r="R66" s="357" t="s">
        <v>1075</v>
      </c>
      <c r="S66" s="357" t="s">
        <v>1075</v>
      </c>
      <c r="T66" s="357" t="s">
        <v>1075</v>
      </c>
      <c r="U66" s="357" t="s">
        <v>1075</v>
      </c>
      <c r="V66" s="357" t="s">
        <v>74</v>
      </c>
    </row>
    <row r="67" spans="1:22" s="358" customFormat="1" ht="64.5" hidden="1" customHeight="1" outlineLevel="1">
      <c r="A67" s="283" t="s">
        <v>1235</v>
      </c>
      <c r="B67" s="284"/>
      <c r="C67" s="284"/>
      <c r="D67" s="285"/>
      <c r="E67" s="285"/>
      <c r="F67" s="285"/>
      <c r="G67" s="285"/>
      <c r="H67" s="359"/>
      <c r="I67" s="360"/>
      <c r="J67" s="361" t="s">
        <v>1253</v>
      </c>
      <c r="K67" s="361"/>
      <c r="L67" s="361"/>
      <c r="M67" s="361"/>
      <c r="N67" s="361"/>
      <c r="O67" s="361" t="s">
        <v>1254</v>
      </c>
      <c r="P67" s="361"/>
      <c r="Q67" s="361"/>
      <c r="R67" s="361"/>
      <c r="S67" s="361"/>
      <c r="T67" s="361"/>
      <c r="U67" s="361"/>
      <c r="V67" s="361" t="s">
        <v>1078</v>
      </c>
    </row>
    <row r="68" spans="1:22" s="358" customFormat="1" collapsed="1">
      <c r="A68" s="9">
        <v>8535057</v>
      </c>
      <c r="B68" s="276">
        <v>42124</v>
      </c>
      <c r="C68" s="276">
        <v>42142</v>
      </c>
      <c r="D68" s="50" t="s">
        <v>1036</v>
      </c>
      <c r="E68" s="9">
        <v>1927182837</v>
      </c>
      <c r="F68" s="50" t="s">
        <v>23</v>
      </c>
      <c r="G68" s="9" t="s">
        <v>119</v>
      </c>
      <c r="H68" s="355">
        <v>15622749</v>
      </c>
      <c r="I68" s="356">
        <v>0</v>
      </c>
      <c r="J68" s="357" t="s">
        <v>1075</v>
      </c>
      <c r="K68" s="357" t="s">
        <v>1075</v>
      </c>
      <c r="L68" s="357" t="s">
        <v>1075</v>
      </c>
      <c r="M68" s="357" t="s">
        <v>1075</v>
      </c>
      <c r="N68" s="357" t="s">
        <v>1075</v>
      </c>
      <c r="O68" s="357" t="s">
        <v>1075</v>
      </c>
      <c r="P68" s="357" t="s">
        <v>1075</v>
      </c>
      <c r="Q68" s="357" t="s">
        <v>74</v>
      </c>
      <c r="R68" s="357" t="s">
        <v>1075</v>
      </c>
      <c r="S68" s="357" t="s">
        <v>1075</v>
      </c>
      <c r="T68" s="357" t="s">
        <v>1075</v>
      </c>
      <c r="U68" s="357" t="s">
        <v>1075</v>
      </c>
      <c r="V68" s="357" t="s">
        <v>74</v>
      </c>
    </row>
    <row r="69" spans="1:22" s="358" customFormat="1" ht="64.5" hidden="1" customHeight="1" outlineLevel="1">
      <c r="A69" s="283" t="s">
        <v>1235</v>
      </c>
      <c r="B69" s="284"/>
      <c r="C69" s="284"/>
      <c r="D69" s="285"/>
      <c r="E69" s="285"/>
      <c r="F69" s="285"/>
      <c r="G69" s="285"/>
      <c r="H69" s="359"/>
      <c r="I69" s="360"/>
      <c r="J69" s="361" t="s">
        <v>1255</v>
      </c>
      <c r="K69" s="361"/>
      <c r="L69" s="361"/>
      <c r="M69" s="361" t="s">
        <v>1256</v>
      </c>
      <c r="N69" s="361"/>
      <c r="O69" s="361"/>
      <c r="P69" s="361"/>
      <c r="Q69" s="361"/>
      <c r="R69" s="361"/>
      <c r="S69" s="361"/>
      <c r="T69" s="361"/>
      <c r="U69" s="361"/>
      <c r="V69" s="361" t="s">
        <v>1078</v>
      </c>
    </row>
    <row r="70" spans="1:22" s="358" customFormat="1" collapsed="1">
      <c r="A70" s="9">
        <v>8560393</v>
      </c>
      <c r="B70" s="276">
        <v>42124</v>
      </c>
      <c r="C70" s="276">
        <v>42142</v>
      </c>
      <c r="D70" s="50" t="s">
        <v>1036</v>
      </c>
      <c r="E70" s="9">
        <v>23437940</v>
      </c>
      <c r="F70" s="50" t="s">
        <v>23</v>
      </c>
      <c r="G70" s="9" t="s">
        <v>97</v>
      </c>
      <c r="H70" s="355">
        <v>14884167</v>
      </c>
      <c r="I70" s="356">
        <v>0</v>
      </c>
      <c r="J70" s="357" t="s">
        <v>1075</v>
      </c>
      <c r="K70" s="357" t="s">
        <v>1075</v>
      </c>
      <c r="L70" s="357" t="s">
        <v>1075</v>
      </c>
      <c r="M70" s="357" t="s">
        <v>1075</v>
      </c>
      <c r="N70" s="357" t="s">
        <v>1075</v>
      </c>
      <c r="O70" s="357" t="s">
        <v>74</v>
      </c>
      <c r="P70" s="357" t="s">
        <v>1075</v>
      </c>
      <c r="Q70" s="357" t="s">
        <v>1075</v>
      </c>
      <c r="R70" s="357" t="s">
        <v>1075</v>
      </c>
      <c r="S70" s="357" t="s">
        <v>1099</v>
      </c>
      <c r="T70" s="357" t="s">
        <v>1075</v>
      </c>
      <c r="U70" s="357" t="s">
        <v>1075</v>
      </c>
      <c r="V70" s="357" t="s">
        <v>74</v>
      </c>
    </row>
    <row r="71" spans="1:22" s="358" customFormat="1" ht="64.5" hidden="1" customHeight="1" outlineLevel="1">
      <c r="A71" s="283" t="s">
        <v>1235</v>
      </c>
      <c r="B71" s="284"/>
      <c r="C71" s="284"/>
      <c r="D71" s="285"/>
      <c r="E71" s="285"/>
      <c r="F71" s="285"/>
      <c r="G71" s="285"/>
      <c r="H71" s="359"/>
      <c r="I71" s="360"/>
      <c r="J71" s="361" t="s">
        <v>1257</v>
      </c>
      <c r="K71" s="361"/>
      <c r="L71" s="361"/>
      <c r="M71" s="361"/>
      <c r="N71" s="361"/>
      <c r="O71" s="361" t="s">
        <v>1254</v>
      </c>
      <c r="P71" s="361"/>
      <c r="Q71" s="361"/>
      <c r="R71" s="361"/>
      <c r="S71" s="361" t="s">
        <v>1258</v>
      </c>
      <c r="T71" s="361"/>
      <c r="U71" s="361"/>
      <c r="V71" s="361" t="s">
        <v>1078</v>
      </c>
    </row>
    <row r="72" spans="1:22" s="358" customFormat="1" collapsed="1">
      <c r="A72" s="9">
        <v>8535961</v>
      </c>
      <c r="B72" s="276">
        <v>42124</v>
      </c>
      <c r="C72" s="276">
        <v>42142</v>
      </c>
      <c r="D72" s="50" t="s">
        <v>1036</v>
      </c>
      <c r="E72" s="9">
        <v>13584545</v>
      </c>
      <c r="F72" s="50" t="s">
        <v>23</v>
      </c>
      <c r="G72" s="9" t="s">
        <v>98</v>
      </c>
      <c r="H72" s="355">
        <v>15201767</v>
      </c>
      <c r="I72" s="356">
        <v>0</v>
      </c>
      <c r="J72" s="357" t="s">
        <v>1075</v>
      </c>
      <c r="K72" s="357" t="s">
        <v>1075</v>
      </c>
      <c r="L72" s="357" t="s">
        <v>1075</v>
      </c>
      <c r="M72" s="357" t="s">
        <v>1075</v>
      </c>
      <c r="N72" s="357" t="s">
        <v>1075</v>
      </c>
      <c r="O72" s="357" t="s">
        <v>74</v>
      </c>
      <c r="P72" s="357" t="s">
        <v>1075</v>
      </c>
      <c r="Q72" s="357" t="s">
        <v>1075</v>
      </c>
      <c r="R72" s="357" t="s">
        <v>1075</v>
      </c>
      <c r="S72" s="357" t="s">
        <v>1075</v>
      </c>
      <c r="T72" s="357" t="s">
        <v>1075</v>
      </c>
      <c r="U72" s="357" t="s">
        <v>1075</v>
      </c>
      <c r="V72" s="357" t="s">
        <v>74</v>
      </c>
    </row>
    <row r="73" spans="1:22" s="358" customFormat="1" ht="64.5" hidden="1" customHeight="1" outlineLevel="1">
      <c r="A73" s="283" t="s">
        <v>1235</v>
      </c>
      <c r="B73" s="284"/>
      <c r="C73" s="284"/>
      <c r="D73" s="285"/>
      <c r="E73" s="285"/>
      <c r="F73" s="285"/>
      <c r="G73" s="285"/>
      <c r="H73" s="359"/>
      <c r="I73" s="360"/>
      <c r="J73" s="361" t="s">
        <v>1236</v>
      </c>
      <c r="K73" s="361"/>
      <c r="L73" s="361"/>
      <c r="M73" s="361" t="s">
        <v>1256</v>
      </c>
      <c r="N73" s="361"/>
      <c r="O73" s="361" t="s">
        <v>1254</v>
      </c>
      <c r="P73" s="361"/>
      <c r="Q73" s="361"/>
      <c r="R73" s="361"/>
      <c r="S73" s="361"/>
      <c r="T73" s="361"/>
      <c r="U73" s="361"/>
      <c r="V73" s="361" t="s">
        <v>1078</v>
      </c>
    </row>
    <row r="74" spans="1:22" s="358" customFormat="1" collapsed="1">
      <c r="A74" s="9">
        <v>8579504</v>
      </c>
      <c r="B74" s="276">
        <v>42124</v>
      </c>
      <c r="C74" s="276">
        <v>42142</v>
      </c>
      <c r="D74" s="50" t="s">
        <v>1036</v>
      </c>
      <c r="E74" s="9">
        <v>10323269</v>
      </c>
      <c r="F74" s="50" t="s">
        <v>23</v>
      </c>
      <c r="G74" s="9" t="s">
        <v>101</v>
      </c>
      <c r="H74" s="355">
        <v>17205006</v>
      </c>
      <c r="I74" s="356">
        <v>0</v>
      </c>
      <c r="J74" s="357" t="s">
        <v>1075</v>
      </c>
      <c r="K74" s="357" t="s">
        <v>1075</v>
      </c>
      <c r="L74" s="357" t="s">
        <v>1075</v>
      </c>
      <c r="M74" s="357" t="s">
        <v>1075</v>
      </c>
      <c r="N74" s="357" t="s">
        <v>1075</v>
      </c>
      <c r="O74" s="357" t="s">
        <v>74</v>
      </c>
      <c r="P74" s="357" t="s">
        <v>1075</v>
      </c>
      <c r="Q74" s="357" t="s">
        <v>74</v>
      </c>
      <c r="R74" s="357" t="s">
        <v>1075</v>
      </c>
      <c r="S74" s="357" t="s">
        <v>1075</v>
      </c>
      <c r="T74" s="357" t="s">
        <v>1075</v>
      </c>
      <c r="U74" s="357" t="s">
        <v>1075</v>
      </c>
      <c r="V74" s="357" t="s">
        <v>74</v>
      </c>
    </row>
    <row r="75" spans="1:22" s="358" customFormat="1" ht="64.5" hidden="1" customHeight="1" outlineLevel="1">
      <c r="A75" s="283" t="s">
        <v>1235</v>
      </c>
      <c r="B75" s="284"/>
      <c r="C75" s="284"/>
      <c r="D75" s="285"/>
      <c r="E75" s="285"/>
      <c r="F75" s="285"/>
      <c r="G75" s="285"/>
      <c r="H75" s="359"/>
      <c r="I75" s="360"/>
      <c r="J75" s="361" t="s">
        <v>1259</v>
      </c>
      <c r="K75" s="361"/>
      <c r="L75" s="361"/>
      <c r="M75" s="361" t="s">
        <v>1256</v>
      </c>
      <c r="N75" s="361"/>
      <c r="O75" s="361" t="s">
        <v>1254</v>
      </c>
      <c r="P75" s="361"/>
      <c r="Q75" s="361"/>
      <c r="R75" s="361"/>
      <c r="S75" s="361"/>
      <c r="T75" s="361"/>
      <c r="U75" s="361"/>
      <c r="V75" s="361" t="s">
        <v>1078</v>
      </c>
    </row>
    <row r="76" spans="1:22" s="358" customFormat="1" collapsed="1">
      <c r="A76" s="9">
        <v>8564658</v>
      </c>
      <c r="B76" s="276">
        <v>42124</v>
      </c>
      <c r="C76" s="276">
        <v>42142</v>
      </c>
      <c r="D76" s="50" t="s">
        <v>1036</v>
      </c>
      <c r="E76" s="9">
        <v>1024540264</v>
      </c>
      <c r="F76" s="50" t="s">
        <v>23</v>
      </c>
      <c r="G76" s="9" t="s">
        <v>141</v>
      </c>
      <c r="H76" s="355">
        <v>15086960</v>
      </c>
      <c r="I76" s="356">
        <v>0</v>
      </c>
      <c r="J76" s="357" t="s">
        <v>1075</v>
      </c>
      <c r="K76" s="357" t="s">
        <v>1075</v>
      </c>
      <c r="L76" s="357" t="s">
        <v>1075</v>
      </c>
      <c r="M76" s="357" t="s">
        <v>1075</v>
      </c>
      <c r="N76" s="357" t="s">
        <v>1075</v>
      </c>
      <c r="O76" s="357" t="s">
        <v>74</v>
      </c>
      <c r="P76" s="357" t="s">
        <v>1075</v>
      </c>
      <c r="Q76" s="357" t="s">
        <v>74</v>
      </c>
      <c r="R76" s="357" t="s">
        <v>1075</v>
      </c>
      <c r="S76" s="357" t="s">
        <v>1075</v>
      </c>
      <c r="T76" s="357" t="s">
        <v>1075</v>
      </c>
      <c r="U76" s="357" t="s">
        <v>1075</v>
      </c>
      <c r="V76" s="357" t="s">
        <v>74</v>
      </c>
    </row>
    <row r="77" spans="1:22" s="358" customFormat="1" ht="64.5" hidden="1" customHeight="1" outlineLevel="1">
      <c r="A77" s="283" t="s">
        <v>1235</v>
      </c>
      <c r="B77" s="284"/>
      <c r="C77" s="284"/>
      <c r="D77" s="285"/>
      <c r="E77" s="285"/>
      <c r="F77" s="285"/>
      <c r="G77" s="285"/>
      <c r="H77" s="359"/>
      <c r="I77" s="360"/>
      <c r="J77" s="361" t="s">
        <v>1260</v>
      </c>
      <c r="K77" s="361"/>
      <c r="L77" s="361"/>
      <c r="M77" s="361" t="s">
        <v>1256</v>
      </c>
      <c r="N77" s="361"/>
      <c r="O77" s="361" t="s">
        <v>1254</v>
      </c>
      <c r="P77" s="361"/>
      <c r="Q77" s="361"/>
      <c r="R77" s="361"/>
      <c r="S77" s="361" t="s">
        <v>1261</v>
      </c>
      <c r="T77" s="361"/>
      <c r="U77" s="361"/>
      <c r="V77" s="361" t="s">
        <v>1078</v>
      </c>
    </row>
    <row r="78" spans="1:22" s="358" customFormat="1" collapsed="1">
      <c r="A78" s="9">
        <v>8529759</v>
      </c>
      <c r="B78" s="276">
        <v>42124</v>
      </c>
      <c r="C78" s="276">
        <v>42142</v>
      </c>
      <c r="D78" s="50" t="s">
        <v>1036</v>
      </c>
      <c r="E78" s="9">
        <v>1910214214</v>
      </c>
      <c r="F78" s="50" t="s">
        <v>23</v>
      </c>
      <c r="G78" s="9" t="s">
        <v>113</v>
      </c>
      <c r="H78" s="355">
        <v>14946479</v>
      </c>
      <c r="I78" s="356">
        <v>0</v>
      </c>
      <c r="J78" s="357" t="s">
        <v>1075</v>
      </c>
      <c r="K78" s="357" t="s">
        <v>1075</v>
      </c>
      <c r="L78" s="357" t="s">
        <v>1075</v>
      </c>
      <c r="M78" s="357" t="s">
        <v>1075</v>
      </c>
      <c r="N78" s="357" t="s">
        <v>1075</v>
      </c>
      <c r="O78" s="357" t="s">
        <v>1075</v>
      </c>
      <c r="P78" s="357" t="s">
        <v>1075</v>
      </c>
      <c r="Q78" s="357" t="s">
        <v>74</v>
      </c>
      <c r="R78" s="357" t="s">
        <v>1075</v>
      </c>
      <c r="S78" s="357" t="s">
        <v>1075</v>
      </c>
      <c r="T78" s="357" t="s">
        <v>1075</v>
      </c>
      <c r="U78" s="357" t="s">
        <v>1075</v>
      </c>
      <c r="V78" s="357" t="s">
        <v>74</v>
      </c>
    </row>
    <row r="79" spans="1:22" s="358" customFormat="1" ht="64.5" hidden="1" customHeight="1" outlineLevel="1">
      <c r="A79" s="283" t="s">
        <v>1235</v>
      </c>
      <c r="B79" s="284"/>
      <c r="C79" s="284"/>
      <c r="D79" s="285"/>
      <c r="E79" s="285"/>
      <c r="F79" s="285"/>
      <c r="G79" s="285"/>
      <c r="H79" s="359"/>
      <c r="I79" s="360"/>
      <c r="J79" s="361" t="s">
        <v>1084</v>
      </c>
      <c r="K79" s="361"/>
      <c r="L79" s="361"/>
      <c r="M79" s="361"/>
      <c r="N79" s="361"/>
      <c r="O79" s="361"/>
      <c r="P79" s="361"/>
      <c r="Q79" s="361"/>
      <c r="R79" s="361"/>
      <c r="S79" s="361"/>
      <c r="T79" s="361"/>
      <c r="U79" s="361"/>
      <c r="V79" s="361" t="s">
        <v>1078</v>
      </c>
    </row>
    <row r="80" spans="1:22" s="358" customFormat="1" collapsed="1">
      <c r="A80" s="9">
        <v>8525364</v>
      </c>
      <c r="B80" s="276">
        <v>42124</v>
      </c>
      <c r="C80" s="276">
        <v>42142</v>
      </c>
      <c r="D80" s="50" t="s">
        <v>1036</v>
      </c>
      <c r="E80" s="9">
        <v>3558251</v>
      </c>
      <c r="F80" s="50" t="s">
        <v>23</v>
      </c>
      <c r="G80" s="9" t="s">
        <v>119</v>
      </c>
      <c r="H80" s="355">
        <v>16215139</v>
      </c>
      <c r="I80" s="356">
        <v>0</v>
      </c>
      <c r="J80" s="357" t="s">
        <v>1075</v>
      </c>
      <c r="K80" s="357" t="s">
        <v>1075</v>
      </c>
      <c r="L80" s="357" t="s">
        <v>1075</v>
      </c>
      <c r="M80" s="357" t="s">
        <v>1075</v>
      </c>
      <c r="N80" s="357" t="s">
        <v>1075</v>
      </c>
      <c r="O80" s="357" t="s">
        <v>1075</v>
      </c>
      <c r="P80" s="357" t="s">
        <v>1075</v>
      </c>
      <c r="Q80" s="357" t="s">
        <v>74</v>
      </c>
      <c r="R80" s="357" t="s">
        <v>1075</v>
      </c>
      <c r="S80" s="357" t="s">
        <v>1075</v>
      </c>
      <c r="T80" s="357" t="s">
        <v>1075</v>
      </c>
      <c r="U80" s="357" t="s">
        <v>1075</v>
      </c>
      <c r="V80" s="357" t="s">
        <v>74</v>
      </c>
    </row>
    <row r="81" spans="1:22" s="358" customFormat="1" ht="64.5" hidden="1" customHeight="1" outlineLevel="1">
      <c r="A81" s="283" t="s">
        <v>1235</v>
      </c>
      <c r="B81" s="284"/>
      <c r="C81" s="284"/>
      <c r="D81" s="285"/>
      <c r="E81" s="285"/>
      <c r="F81" s="285"/>
      <c r="G81" s="285"/>
      <c r="H81" s="359"/>
      <c r="I81" s="360"/>
      <c r="J81" s="361" t="s">
        <v>1262</v>
      </c>
      <c r="K81" s="361"/>
      <c r="L81" s="361"/>
      <c r="M81" s="361" t="s">
        <v>1256</v>
      </c>
      <c r="N81" s="361"/>
      <c r="O81" s="361" t="s">
        <v>1263</v>
      </c>
      <c r="P81" s="361"/>
      <c r="Q81" s="361"/>
      <c r="R81" s="361"/>
      <c r="S81" s="361"/>
      <c r="T81" s="361"/>
      <c r="U81" s="361"/>
      <c r="V81" s="361" t="s">
        <v>1078</v>
      </c>
    </row>
    <row r="82" spans="1:22" s="358" customFormat="1" collapsed="1">
      <c r="A82" s="9">
        <v>8525075</v>
      </c>
      <c r="B82" s="276">
        <v>42124</v>
      </c>
      <c r="C82" s="276">
        <v>42142</v>
      </c>
      <c r="D82" s="50" t="s">
        <v>1036</v>
      </c>
      <c r="E82" s="9">
        <v>3428695</v>
      </c>
      <c r="F82" s="50" t="s">
        <v>23</v>
      </c>
      <c r="G82" s="9" t="s">
        <v>136</v>
      </c>
      <c r="H82" s="355">
        <v>15662935</v>
      </c>
      <c r="I82" s="356">
        <v>0</v>
      </c>
      <c r="J82" s="357" t="s">
        <v>1075</v>
      </c>
      <c r="K82" s="357" t="s">
        <v>1075</v>
      </c>
      <c r="L82" s="357" t="s">
        <v>1075</v>
      </c>
      <c r="M82" s="357" t="s">
        <v>1075</v>
      </c>
      <c r="N82" s="357" t="s">
        <v>1075</v>
      </c>
      <c r="O82" s="357" t="s">
        <v>74</v>
      </c>
      <c r="P82" s="357" t="s">
        <v>1075</v>
      </c>
      <c r="Q82" s="357" t="s">
        <v>74</v>
      </c>
      <c r="R82" s="357" t="s">
        <v>1075</v>
      </c>
      <c r="S82" s="357" t="s">
        <v>1075</v>
      </c>
      <c r="T82" s="357" t="s">
        <v>1075</v>
      </c>
      <c r="U82" s="357" t="s">
        <v>1075</v>
      </c>
      <c r="V82" s="357" t="s">
        <v>74</v>
      </c>
    </row>
    <row r="83" spans="1:22" s="358" customFormat="1" ht="64.5" hidden="1" customHeight="1" outlineLevel="1">
      <c r="A83" s="283" t="s">
        <v>1235</v>
      </c>
      <c r="B83" s="284"/>
      <c r="C83" s="284"/>
      <c r="D83" s="285"/>
      <c r="E83" s="285"/>
      <c r="F83" s="285"/>
      <c r="G83" s="285"/>
      <c r="H83" s="359"/>
      <c r="I83" s="360"/>
      <c r="J83" s="361" t="s">
        <v>1264</v>
      </c>
      <c r="K83" s="361"/>
      <c r="L83" s="361"/>
      <c r="M83" s="361"/>
      <c r="N83" s="361"/>
      <c r="O83" s="361" t="s">
        <v>1254</v>
      </c>
      <c r="P83" s="361"/>
      <c r="Q83" s="361"/>
      <c r="R83" s="361"/>
      <c r="S83" s="361"/>
      <c r="T83" s="361"/>
      <c r="U83" s="361"/>
      <c r="V83" s="361" t="s">
        <v>1078</v>
      </c>
    </row>
    <row r="84" spans="1:22" s="358" customFormat="1" collapsed="1">
      <c r="A84" s="9">
        <v>8580941</v>
      </c>
      <c r="B84" s="276">
        <v>42124</v>
      </c>
      <c r="C84" s="276">
        <v>42142</v>
      </c>
      <c r="D84" s="50" t="s">
        <v>1036</v>
      </c>
      <c r="E84" s="9">
        <v>14692495</v>
      </c>
      <c r="F84" s="50" t="s">
        <v>23</v>
      </c>
      <c r="G84" s="9" t="s">
        <v>97</v>
      </c>
      <c r="H84" s="355">
        <v>17214792</v>
      </c>
      <c r="I84" s="356">
        <v>0</v>
      </c>
      <c r="J84" s="357" t="s">
        <v>1075</v>
      </c>
      <c r="K84" s="357" t="s">
        <v>1075</v>
      </c>
      <c r="L84" s="357" t="s">
        <v>1075</v>
      </c>
      <c r="M84" s="357" t="s">
        <v>1075</v>
      </c>
      <c r="N84" s="357" t="s">
        <v>1075</v>
      </c>
      <c r="O84" s="357" t="s">
        <v>1265</v>
      </c>
      <c r="P84" s="357" t="s">
        <v>1075</v>
      </c>
      <c r="Q84" s="357" t="s">
        <v>1075</v>
      </c>
      <c r="R84" s="357" t="s">
        <v>1075</v>
      </c>
      <c r="S84" s="357" t="s">
        <v>1075</v>
      </c>
      <c r="T84" s="357" t="s">
        <v>1075</v>
      </c>
      <c r="U84" s="357" t="s">
        <v>1075</v>
      </c>
      <c r="V84" s="357" t="s">
        <v>1075</v>
      </c>
    </row>
    <row r="85" spans="1:22" s="358" customFormat="1" ht="64.5" hidden="1" customHeight="1" outlineLevel="1">
      <c r="A85" s="283" t="s">
        <v>1235</v>
      </c>
      <c r="B85" s="284"/>
      <c r="C85" s="284"/>
      <c r="D85" s="285"/>
      <c r="E85" s="285"/>
      <c r="F85" s="285"/>
      <c r="G85" s="285"/>
      <c r="H85" s="359"/>
      <c r="I85" s="360"/>
      <c r="J85" s="361" t="s">
        <v>1245</v>
      </c>
      <c r="K85" s="361"/>
      <c r="L85" s="361"/>
      <c r="M85" s="361" t="s">
        <v>1256</v>
      </c>
      <c r="N85" s="361"/>
      <c r="O85" s="361" t="s">
        <v>1266</v>
      </c>
      <c r="P85" s="361"/>
      <c r="Q85" s="361" t="s">
        <v>1267</v>
      </c>
      <c r="R85" s="361"/>
      <c r="S85" s="361"/>
      <c r="T85" s="361"/>
      <c r="U85" s="361"/>
      <c r="V85" s="361"/>
    </row>
    <row r="86" spans="1:22" s="358" customFormat="1" collapsed="1">
      <c r="A86" s="9">
        <v>8569728</v>
      </c>
      <c r="B86" s="276">
        <v>42124</v>
      </c>
      <c r="C86" s="276">
        <v>42142</v>
      </c>
      <c r="D86" s="50" t="s">
        <v>1036</v>
      </c>
      <c r="E86" s="9">
        <v>1024635021</v>
      </c>
      <c r="F86" s="50" t="s">
        <v>23</v>
      </c>
      <c r="G86" s="9" t="s">
        <v>115</v>
      </c>
      <c r="H86" s="355">
        <v>15342686</v>
      </c>
      <c r="I86" s="356">
        <v>0</v>
      </c>
      <c r="J86" s="357" t="s">
        <v>1075</v>
      </c>
      <c r="K86" s="357" t="s">
        <v>1075</v>
      </c>
      <c r="L86" s="357" t="s">
        <v>1075</v>
      </c>
      <c r="M86" s="357" t="s">
        <v>1075</v>
      </c>
      <c r="N86" s="357" t="s">
        <v>1075</v>
      </c>
      <c r="O86" s="357" t="s">
        <v>74</v>
      </c>
      <c r="P86" s="357" t="s">
        <v>1075</v>
      </c>
      <c r="Q86" s="357" t="s">
        <v>1075</v>
      </c>
      <c r="R86" s="357" t="s">
        <v>1075</v>
      </c>
      <c r="S86" s="357" t="s">
        <v>1075</v>
      </c>
      <c r="T86" s="357" t="s">
        <v>1075</v>
      </c>
      <c r="U86" s="357" t="s">
        <v>1075</v>
      </c>
      <c r="V86" s="357" t="s">
        <v>74</v>
      </c>
    </row>
    <row r="87" spans="1:22" s="358" customFormat="1" ht="64.5" hidden="1" customHeight="1" outlineLevel="1">
      <c r="A87" s="283" t="s">
        <v>1235</v>
      </c>
      <c r="B87" s="284"/>
      <c r="C87" s="284"/>
      <c r="D87" s="285"/>
      <c r="E87" s="285"/>
      <c r="F87" s="285"/>
      <c r="G87" s="285"/>
      <c r="H87" s="359"/>
      <c r="I87" s="360"/>
      <c r="J87" s="361" t="s">
        <v>1268</v>
      </c>
      <c r="K87" s="361"/>
      <c r="L87" s="361"/>
      <c r="M87" s="361" t="s">
        <v>1256</v>
      </c>
      <c r="N87" s="361"/>
      <c r="O87" s="361" t="s">
        <v>1254</v>
      </c>
      <c r="P87" s="361"/>
      <c r="Q87" s="361"/>
      <c r="R87" s="361"/>
      <c r="S87" s="361"/>
      <c r="T87" s="361"/>
      <c r="U87" s="361"/>
      <c r="V87" s="361" t="s">
        <v>1078</v>
      </c>
    </row>
    <row r="88" spans="1:22" s="358" customFormat="1" collapsed="1">
      <c r="A88" s="9">
        <v>8579174</v>
      </c>
      <c r="B88" s="276">
        <v>42124</v>
      </c>
      <c r="C88" s="276">
        <v>42142</v>
      </c>
      <c r="D88" s="50" t="s">
        <v>1036</v>
      </c>
      <c r="E88" s="9">
        <v>14246938</v>
      </c>
      <c r="F88" s="50" t="s">
        <v>23</v>
      </c>
      <c r="G88" s="9" t="s">
        <v>112</v>
      </c>
      <c r="H88" s="355">
        <v>17210964</v>
      </c>
      <c r="I88" s="356">
        <v>0</v>
      </c>
      <c r="J88" s="357" t="s">
        <v>1075</v>
      </c>
      <c r="K88" s="357" t="s">
        <v>1075</v>
      </c>
      <c r="L88" s="357" t="s">
        <v>1075</v>
      </c>
      <c r="M88" s="357" t="s">
        <v>1075</v>
      </c>
      <c r="N88" s="357" t="s">
        <v>1075</v>
      </c>
      <c r="O88" s="357" t="s">
        <v>74</v>
      </c>
      <c r="P88" s="357" t="s">
        <v>1075</v>
      </c>
      <c r="Q88" s="357" t="s">
        <v>74</v>
      </c>
      <c r="R88" s="357" t="s">
        <v>1075</v>
      </c>
      <c r="S88" s="357" t="s">
        <v>1075</v>
      </c>
      <c r="T88" s="357" t="s">
        <v>1075</v>
      </c>
      <c r="U88" s="357" t="s">
        <v>1075</v>
      </c>
      <c r="V88" s="357" t="s">
        <v>74</v>
      </c>
    </row>
    <row r="89" spans="1:22" s="358" customFormat="1" ht="64.5" hidden="1" customHeight="1" outlineLevel="1">
      <c r="A89" s="283" t="s">
        <v>1235</v>
      </c>
      <c r="B89" s="284"/>
      <c r="C89" s="284"/>
      <c r="D89" s="285"/>
      <c r="E89" s="285"/>
      <c r="F89" s="285"/>
      <c r="G89" s="285"/>
      <c r="H89" s="359"/>
      <c r="I89" s="360"/>
      <c r="J89" s="361" t="s">
        <v>1269</v>
      </c>
      <c r="K89" s="361"/>
      <c r="L89" s="361"/>
      <c r="M89" s="361" t="s">
        <v>1256</v>
      </c>
      <c r="N89" s="361"/>
      <c r="O89" s="361" t="s">
        <v>1254</v>
      </c>
      <c r="P89" s="361"/>
      <c r="Q89" s="361"/>
      <c r="R89" s="361"/>
      <c r="S89" s="361"/>
      <c r="T89" s="361"/>
      <c r="U89" s="361"/>
      <c r="V89" s="361" t="s">
        <v>1078</v>
      </c>
    </row>
    <row r="90" spans="1:22" s="358" customFormat="1" collapsed="1">
      <c r="A90" s="9">
        <v>8528772</v>
      </c>
      <c r="B90" s="276">
        <v>42124</v>
      </c>
      <c r="C90" s="276">
        <v>42142</v>
      </c>
      <c r="D90" s="50" t="s">
        <v>1036</v>
      </c>
      <c r="E90" s="9">
        <v>23697147</v>
      </c>
      <c r="F90" s="50" t="s">
        <v>23</v>
      </c>
      <c r="G90" s="9" t="s">
        <v>98</v>
      </c>
      <c r="H90" s="355">
        <v>14894794</v>
      </c>
      <c r="I90" s="356">
        <v>0</v>
      </c>
      <c r="J90" s="357" t="s">
        <v>1075</v>
      </c>
      <c r="K90" s="357" t="s">
        <v>1075</v>
      </c>
      <c r="L90" s="357" t="s">
        <v>1075</v>
      </c>
      <c r="M90" s="357" t="s">
        <v>1075</v>
      </c>
      <c r="N90" s="357" t="s">
        <v>1075</v>
      </c>
      <c r="O90" s="357" t="s">
        <v>74</v>
      </c>
      <c r="P90" s="357" t="s">
        <v>1075</v>
      </c>
      <c r="Q90" s="357" t="s">
        <v>74</v>
      </c>
      <c r="R90" s="357" t="s">
        <v>1075</v>
      </c>
      <c r="S90" s="357" t="s">
        <v>1075</v>
      </c>
      <c r="T90" s="357" t="s">
        <v>1075</v>
      </c>
      <c r="U90" s="357" t="s">
        <v>1075</v>
      </c>
      <c r="V90" s="357" t="s">
        <v>74</v>
      </c>
    </row>
    <row r="91" spans="1:22" s="358" customFormat="1" ht="64.5" hidden="1" customHeight="1" outlineLevel="1">
      <c r="A91" s="283" t="s">
        <v>1235</v>
      </c>
      <c r="B91" s="284"/>
      <c r="C91" s="284"/>
      <c r="D91" s="285"/>
      <c r="E91" s="285"/>
      <c r="F91" s="285"/>
      <c r="G91" s="285"/>
      <c r="H91" s="359"/>
      <c r="I91" s="360"/>
      <c r="J91" s="361" t="s">
        <v>1270</v>
      </c>
      <c r="K91" s="361"/>
      <c r="L91" s="361"/>
      <c r="M91" s="361" t="s">
        <v>1256</v>
      </c>
      <c r="N91" s="361"/>
      <c r="O91" s="361" t="s">
        <v>1254</v>
      </c>
      <c r="P91" s="361"/>
      <c r="Q91" s="361"/>
      <c r="R91" s="361"/>
      <c r="S91" s="361"/>
      <c r="T91" s="361"/>
      <c r="U91" s="361"/>
      <c r="V91" s="361" t="s">
        <v>1078</v>
      </c>
    </row>
    <row r="92" spans="1:22" s="358" customFormat="1" collapsed="1">
      <c r="A92" s="9">
        <v>8550714</v>
      </c>
      <c r="B92" s="276">
        <v>42124</v>
      </c>
      <c r="C92" s="276">
        <v>42142</v>
      </c>
      <c r="D92" s="50" t="s">
        <v>1036</v>
      </c>
      <c r="E92" s="9">
        <v>22675003</v>
      </c>
      <c r="F92" s="50" t="s">
        <v>23</v>
      </c>
      <c r="G92" s="9" t="s">
        <v>98</v>
      </c>
      <c r="H92" s="355">
        <v>14847057</v>
      </c>
      <c r="I92" s="356">
        <v>0</v>
      </c>
      <c r="J92" s="357" t="s">
        <v>1075</v>
      </c>
      <c r="K92" s="357" t="s">
        <v>1075</v>
      </c>
      <c r="L92" s="357" t="s">
        <v>1075</v>
      </c>
      <c r="M92" s="357" t="s">
        <v>1075</v>
      </c>
      <c r="N92" s="357" t="s">
        <v>1075</v>
      </c>
      <c r="O92" s="357" t="s">
        <v>74</v>
      </c>
      <c r="P92" s="357" t="s">
        <v>1075</v>
      </c>
      <c r="Q92" s="357" t="s">
        <v>1075</v>
      </c>
      <c r="R92" s="357" t="s">
        <v>1075</v>
      </c>
      <c r="S92" s="357" t="s">
        <v>1075</v>
      </c>
      <c r="T92" s="357" t="s">
        <v>1075</v>
      </c>
      <c r="U92" s="357" t="s">
        <v>1075</v>
      </c>
      <c r="V92" s="357" t="s">
        <v>74</v>
      </c>
    </row>
    <row r="93" spans="1:22" s="358" customFormat="1" ht="64.5" hidden="1" customHeight="1" outlineLevel="1">
      <c r="A93" s="283" t="s">
        <v>1235</v>
      </c>
      <c r="B93" s="284"/>
      <c r="C93" s="284"/>
      <c r="D93" s="285"/>
      <c r="E93" s="285"/>
      <c r="F93" s="285"/>
      <c r="G93" s="285"/>
      <c r="H93" s="359"/>
      <c r="I93" s="360"/>
      <c r="J93" s="361" t="s">
        <v>1271</v>
      </c>
      <c r="K93" s="361"/>
      <c r="L93" s="361"/>
      <c r="M93" s="361"/>
      <c r="N93" s="361"/>
      <c r="O93" s="361" t="s">
        <v>1254</v>
      </c>
      <c r="P93" s="361"/>
      <c r="Q93" s="361"/>
      <c r="R93" s="361"/>
      <c r="S93" s="361"/>
      <c r="T93" s="361"/>
      <c r="U93" s="361"/>
      <c r="V93" s="361" t="s">
        <v>1078</v>
      </c>
    </row>
    <row r="94" spans="1:22" s="358" customFormat="1" collapsed="1">
      <c r="A94" s="9">
        <v>8540608</v>
      </c>
      <c r="B94" s="276">
        <v>42124</v>
      </c>
      <c r="C94" s="276">
        <v>42142</v>
      </c>
      <c r="D94" s="50" t="s">
        <v>1036</v>
      </c>
      <c r="E94" s="9">
        <v>1846606495</v>
      </c>
      <c r="F94" s="50" t="s">
        <v>23</v>
      </c>
      <c r="G94" s="9" t="s">
        <v>108</v>
      </c>
      <c r="H94" s="355">
        <v>15367006</v>
      </c>
      <c r="I94" s="356">
        <v>0</v>
      </c>
      <c r="J94" s="357" t="s">
        <v>1075</v>
      </c>
      <c r="K94" s="357" t="s">
        <v>1075</v>
      </c>
      <c r="L94" s="357" t="s">
        <v>1075</v>
      </c>
      <c r="M94" s="357" t="s">
        <v>1075</v>
      </c>
      <c r="N94" s="357" t="s">
        <v>1075</v>
      </c>
      <c r="O94" s="357" t="s">
        <v>74</v>
      </c>
      <c r="P94" s="357" t="s">
        <v>1075</v>
      </c>
      <c r="Q94" s="357" t="s">
        <v>74</v>
      </c>
      <c r="R94" s="357" t="s">
        <v>1075</v>
      </c>
      <c r="S94" s="357" t="s">
        <v>1075</v>
      </c>
      <c r="T94" s="357" t="s">
        <v>1075</v>
      </c>
      <c r="U94" s="357" t="s">
        <v>1075</v>
      </c>
      <c r="V94" s="357" t="s">
        <v>74</v>
      </c>
    </row>
    <row r="95" spans="1:22" s="358" customFormat="1" ht="64.5" hidden="1" customHeight="1" outlineLevel="1">
      <c r="A95" s="283" t="s">
        <v>1235</v>
      </c>
      <c r="B95" s="284"/>
      <c r="C95" s="284"/>
      <c r="D95" s="285"/>
      <c r="E95" s="285"/>
      <c r="F95" s="285"/>
      <c r="G95" s="285"/>
      <c r="H95" s="359"/>
      <c r="I95" s="360"/>
      <c r="J95" s="361" t="s">
        <v>1272</v>
      </c>
      <c r="K95" s="361"/>
      <c r="L95" s="361"/>
      <c r="M95" s="361" t="s">
        <v>1256</v>
      </c>
      <c r="N95" s="361"/>
      <c r="O95" s="361" t="s">
        <v>1254</v>
      </c>
      <c r="P95" s="361"/>
      <c r="Q95" s="361"/>
      <c r="R95" s="361"/>
      <c r="S95" s="361"/>
      <c r="T95" s="361"/>
      <c r="U95" s="361"/>
      <c r="V95" s="361" t="s">
        <v>1078</v>
      </c>
    </row>
    <row r="96" spans="1:22" s="358" customFormat="1" collapsed="1">
      <c r="A96" s="9">
        <v>8522133</v>
      </c>
      <c r="B96" s="276">
        <v>42124</v>
      </c>
      <c r="C96" s="276">
        <v>42142</v>
      </c>
      <c r="D96" s="50" t="s">
        <v>1036</v>
      </c>
      <c r="E96" s="9">
        <v>13046941</v>
      </c>
      <c r="F96" s="50" t="s">
        <v>23</v>
      </c>
      <c r="G96" s="9" t="s">
        <v>102</v>
      </c>
      <c r="H96" s="355">
        <v>15193592</v>
      </c>
      <c r="I96" s="356">
        <v>0</v>
      </c>
      <c r="J96" s="357" t="s">
        <v>1075</v>
      </c>
      <c r="K96" s="357" t="s">
        <v>1075</v>
      </c>
      <c r="L96" s="357" t="s">
        <v>1075</v>
      </c>
      <c r="M96" s="357" t="s">
        <v>1075</v>
      </c>
      <c r="N96" s="357" t="s">
        <v>1075</v>
      </c>
      <c r="O96" s="357" t="s">
        <v>74</v>
      </c>
      <c r="P96" s="357" t="s">
        <v>1075</v>
      </c>
      <c r="Q96" s="357" t="s">
        <v>74</v>
      </c>
      <c r="R96" s="357" t="s">
        <v>1075</v>
      </c>
      <c r="S96" s="357" t="s">
        <v>1075</v>
      </c>
      <c r="T96" s="357" t="s">
        <v>1075</v>
      </c>
      <c r="U96" s="357" t="s">
        <v>1075</v>
      </c>
      <c r="V96" s="357" t="s">
        <v>74</v>
      </c>
    </row>
    <row r="97" spans="1:22" s="358" customFormat="1" ht="64.5" hidden="1" customHeight="1" outlineLevel="1">
      <c r="A97" s="283" t="s">
        <v>1235</v>
      </c>
      <c r="B97" s="284"/>
      <c r="C97" s="284"/>
      <c r="D97" s="285"/>
      <c r="E97" s="285"/>
      <c r="F97" s="285"/>
      <c r="G97" s="285"/>
      <c r="H97" s="359"/>
      <c r="I97" s="360"/>
      <c r="J97" s="361" t="s">
        <v>1098</v>
      </c>
      <c r="K97" s="361"/>
      <c r="L97" s="361"/>
      <c r="M97" s="361" t="s">
        <v>1256</v>
      </c>
      <c r="N97" s="361"/>
      <c r="O97" s="361" t="s">
        <v>1254</v>
      </c>
      <c r="P97" s="361"/>
      <c r="Q97" s="361"/>
      <c r="R97" s="361"/>
      <c r="S97" s="361"/>
      <c r="T97" s="361"/>
      <c r="U97" s="361"/>
      <c r="V97" s="361" t="s">
        <v>1078</v>
      </c>
    </row>
    <row r="98" spans="1:22" s="358" customFormat="1" collapsed="1">
      <c r="A98" s="9">
        <v>8581358</v>
      </c>
      <c r="B98" s="276">
        <v>42124</v>
      </c>
      <c r="C98" s="276">
        <v>42142</v>
      </c>
      <c r="D98" s="50" t="s">
        <v>1036</v>
      </c>
      <c r="E98" s="9">
        <v>12095097</v>
      </c>
      <c r="F98" s="50" t="s">
        <v>23</v>
      </c>
      <c r="G98" s="9" t="s">
        <v>101</v>
      </c>
      <c r="H98" s="355">
        <v>17207044</v>
      </c>
      <c r="I98" s="356">
        <v>0</v>
      </c>
      <c r="J98" s="357" t="s">
        <v>1075</v>
      </c>
      <c r="K98" s="357" t="s">
        <v>1075</v>
      </c>
      <c r="L98" s="357" t="s">
        <v>1075</v>
      </c>
      <c r="M98" s="357" t="s">
        <v>1075</v>
      </c>
      <c r="N98" s="357" t="s">
        <v>1075</v>
      </c>
      <c r="O98" s="357" t="s">
        <v>1075</v>
      </c>
      <c r="P98" s="357" t="s">
        <v>1075</v>
      </c>
      <c r="Q98" s="357" t="s">
        <v>74</v>
      </c>
      <c r="R98" s="357" t="s">
        <v>1075</v>
      </c>
      <c r="S98" s="357" t="s">
        <v>1075</v>
      </c>
      <c r="T98" s="357" t="s">
        <v>1075</v>
      </c>
      <c r="U98" s="357" t="s">
        <v>1075</v>
      </c>
      <c r="V98" s="357" t="s">
        <v>74</v>
      </c>
    </row>
    <row r="99" spans="1:22" s="358" customFormat="1" ht="64.5" hidden="1" customHeight="1" outlineLevel="1">
      <c r="A99" s="283" t="s">
        <v>1235</v>
      </c>
      <c r="B99" s="284"/>
      <c r="C99" s="284"/>
      <c r="D99" s="285"/>
      <c r="E99" s="285"/>
      <c r="F99" s="285"/>
      <c r="G99" s="285"/>
      <c r="H99" s="359"/>
      <c r="I99" s="360"/>
      <c r="J99" s="361" t="s">
        <v>1244</v>
      </c>
      <c r="K99" s="361"/>
      <c r="L99" s="361"/>
      <c r="M99" s="361" t="s">
        <v>1256</v>
      </c>
      <c r="N99" s="361"/>
      <c r="O99" s="361"/>
      <c r="P99" s="361"/>
      <c r="Q99" s="361"/>
      <c r="R99" s="361"/>
      <c r="S99" s="361"/>
      <c r="T99" s="361"/>
      <c r="U99" s="361"/>
      <c r="V99" s="361" t="s">
        <v>1078</v>
      </c>
    </row>
    <row r="100" spans="1:22" s="358" customFormat="1" collapsed="1">
      <c r="A100" s="9">
        <v>8537046</v>
      </c>
      <c r="B100" s="276">
        <v>42124</v>
      </c>
      <c r="C100" s="276">
        <v>42142</v>
      </c>
      <c r="D100" s="50" t="s">
        <v>1036</v>
      </c>
      <c r="E100" s="9">
        <v>14279616</v>
      </c>
      <c r="F100" s="50" t="s">
        <v>23</v>
      </c>
      <c r="G100" s="9" t="s">
        <v>98</v>
      </c>
      <c r="H100" s="355">
        <v>15211428</v>
      </c>
      <c r="I100" s="356">
        <v>0</v>
      </c>
      <c r="J100" s="357" t="s">
        <v>1075</v>
      </c>
      <c r="K100" s="357" t="s">
        <v>1075</v>
      </c>
      <c r="L100" s="357" t="s">
        <v>1075</v>
      </c>
      <c r="M100" s="357" t="s">
        <v>1075</v>
      </c>
      <c r="N100" s="357" t="s">
        <v>1075</v>
      </c>
      <c r="O100" s="357" t="s">
        <v>74</v>
      </c>
      <c r="P100" s="357" t="s">
        <v>1075</v>
      </c>
      <c r="Q100" s="357" t="s">
        <v>74</v>
      </c>
      <c r="R100" s="357" t="s">
        <v>1075</v>
      </c>
      <c r="S100" s="357" t="s">
        <v>1075</v>
      </c>
      <c r="T100" s="357" t="s">
        <v>1075</v>
      </c>
      <c r="U100" s="357" t="s">
        <v>1075</v>
      </c>
      <c r="V100" s="357" t="s">
        <v>74</v>
      </c>
    </row>
  </sheetData>
  <mergeCells count="3">
    <mergeCell ref="A2:E2"/>
    <mergeCell ref="B3:I3"/>
    <mergeCell ref="J3:V3"/>
  </mergeCells>
  <conditionalFormatting sqref="J5:V5">
    <cfRule type="cellIs" dxfId="115" priority="115" operator="equal">
      <formula>"No"</formula>
    </cfRule>
  </conditionalFormatting>
  <conditionalFormatting sqref="J6:V6">
    <cfRule type="cellIs" dxfId="114" priority="116" operator="equal">
      <formula>"No"</formula>
    </cfRule>
  </conditionalFormatting>
  <conditionalFormatting sqref="J7:V7 J9:V9 J11:V11 J13:V13 J15:V15 J17:V17 J19:V19 J21:V21 J23:V23 J25:V25 J27:V27 J29:V29 J31:V31 J33:V33 J35:V35 J37:V37 J39:V39">
    <cfRule type="cellIs" dxfId="113" priority="113" operator="equal">
      <formula>"No"</formula>
    </cfRule>
  </conditionalFormatting>
  <conditionalFormatting sqref="J8:V8 J10:V10 J12:V12 J14:V14 J16:V16 J18:V18 J20:V20 J22:V22 J24:V24 J26:V26 J28:V28 J30:V30 J32:V32 J34:V34 J36:V36 J38:V38 J40:V40">
    <cfRule type="cellIs" dxfId="112" priority="114" operator="equal">
      <formula>"No"</formula>
    </cfRule>
  </conditionalFormatting>
  <conditionalFormatting sqref="J42 L42:P42 V42 R42:T42">
    <cfRule type="cellIs" dxfId="111" priority="111" operator="equal">
      <formula>"No"</formula>
    </cfRule>
    <cfRule type="cellIs" dxfId="110" priority="112" operator="equal">
      <formula>"UTD"</formula>
    </cfRule>
  </conditionalFormatting>
  <conditionalFormatting sqref="K42">
    <cfRule type="cellIs" dxfId="109" priority="109" operator="equal">
      <formula>"No"</formula>
    </cfRule>
    <cfRule type="cellIs" dxfId="108" priority="110" operator="equal">
      <formula>"UTD"</formula>
    </cfRule>
  </conditionalFormatting>
  <conditionalFormatting sqref="U42">
    <cfRule type="cellIs" dxfId="107" priority="107" operator="equal">
      <formula>"No"</formula>
    </cfRule>
    <cfRule type="cellIs" dxfId="106" priority="108" operator="equal">
      <formula>"UTD"</formula>
    </cfRule>
  </conditionalFormatting>
  <conditionalFormatting sqref="Q42">
    <cfRule type="cellIs" dxfId="105" priority="105" operator="equal">
      <formula>"No"</formula>
    </cfRule>
    <cfRule type="cellIs" dxfId="104" priority="106" operator="equal">
      <formula>"UTD"</formula>
    </cfRule>
  </conditionalFormatting>
  <conditionalFormatting sqref="J44 L44:P44 V44 R44:T44">
    <cfRule type="cellIs" dxfId="103" priority="103" operator="equal">
      <formula>"No"</formula>
    </cfRule>
    <cfRule type="cellIs" dxfId="102" priority="104" operator="equal">
      <formula>"UTD"</formula>
    </cfRule>
  </conditionalFormatting>
  <conditionalFormatting sqref="K44">
    <cfRule type="cellIs" dxfId="101" priority="101" operator="equal">
      <formula>"No"</formula>
    </cfRule>
    <cfRule type="cellIs" dxfId="100" priority="102" operator="equal">
      <formula>"UTD"</formula>
    </cfRule>
  </conditionalFormatting>
  <conditionalFormatting sqref="U44">
    <cfRule type="cellIs" dxfId="99" priority="99" operator="equal">
      <formula>"No"</formula>
    </cfRule>
    <cfRule type="cellIs" dxfId="98" priority="100" operator="equal">
      <formula>"UTD"</formula>
    </cfRule>
  </conditionalFormatting>
  <conditionalFormatting sqref="Q44">
    <cfRule type="cellIs" dxfId="97" priority="97" operator="equal">
      <formula>"No"</formula>
    </cfRule>
    <cfRule type="cellIs" dxfId="96" priority="98" operator="equal">
      <formula>"UTD"</formula>
    </cfRule>
  </conditionalFormatting>
  <conditionalFormatting sqref="L64">
    <cfRule type="cellIs" dxfId="95" priority="3" operator="equal">
      <formula>"No"</formula>
    </cfRule>
    <cfRule type="cellIs" dxfId="94" priority="4" operator="equal">
      <formula>"UTD"</formula>
    </cfRule>
  </conditionalFormatting>
  <conditionalFormatting sqref="J46 L46:P46 V46 R46:T46">
    <cfRule type="cellIs" dxfId="93" priority="95" operator="equal">
      <formula>"No"</formula>
    </cfRule>
    <cfRule type="cellIs" dxfId="92" priority="96" operator="equal">
      <formula>"UTD"</formula>
    </cfRule>
  </conditionalFormatting>
  <conditionalFormatting sqref="K46">
    <cfRule type="cellIs" dxfId="91" priority="93" operator="equal">
      <formula>"No"</formula>
    </cfRule>
    <cfRule type="cellIs" dxfId="90" priority="94" operator="equal">
      <formula>"UTD"</formula>
    </cfRule>
  </conditionalFormatting>
  <conditionalFormatting sqref="U46">
    <cfRule type="cellIs" dxfId="89" priority="91" operator="equal">
      <formula>"No"</formula>
    </cfRule>
    <cfRule type="cellIs" dxfId="88" priority="92" operator="equal">
      <formula>"UTD"</formula>
    </cfRule>
  </conditionalFormatting>
  <conditionalFormatting sqref="Q46">
    <cfRule type="cellIs" dxfId="87" priority="89" operator="equal">
      <formula>"No"</formula>
    </cfRule>
    <cfRule type="cellIs" dxfId="86" priority="90" operator="equal">
      <formula>"UTD"</formula>
    </cfRule>
  </conditionalFormatting>
  <conditionalFormatting sqref="J48 L48:P48 V48 R48:T48">
    <cfRule type="cellIs" dxfId="85" priority="87" operator="equal">
      <formula>"No"</formula>
    </cfRule>
    <cfRule type="cellIs" dxfId="84" priority="88" operator="equal">
      <formula>"UTD"</formula>
    </cfRule>
  </conditionalFormatting>
  <conditionalFormatting sqref="K48">
    <cfRule type="cellIs" dxfId="83" priority="85" operator="equal">
      <formula>"No"</formula>
    </cfRule>
    <cfRule type="cellIs" dxfId="82" priority="86" operator="equal">
      <formula>"UTD"</formula>
    </cfRule>
  </conditionalFormatting>
  <conditionalFormatting sqref="U48">
    <cfRule type="cellIs" dxfId="81" priority="83" operator="equal">
      <formula>"No"</formula>
    </cfRule>
    <cfRule type="cellIs" dxfId="80" priority="84" operator="equal">
      <formula>"UTD"</formula>
    </cfRule>
  </conditionalFormatting>
  <conditionalFormatting sqref="Q48">
    <cfRule type="cellIs" dxfId="79" priority="81" operator="equal">
      <formula>"No"</formula>
    </cfRule>
    <cfRule type="cellIs" dxfId="78" priority="82" operator="equal">
      <formula>"UTD"</formula>
    </cfRule>
  </conditionalFormatting>
  <conditionalFormatting sqref="J50 M50:P50 V50 R50:T50">
    <cfRule type="cellIs" dxfId="77" priority="79" operator="equal">
      <formula>"No"</formula>
    </cfRule>
    <cfRule type="cellIs" dxfId="76" priority="80" operator="equal">
      <formula>"UTD"</formula>
    </cfRule>
  </conditionalFormatting>
  <conditionalFormatting sqref="K50">
    <cfRule type="cellIs" dxfId="75" priority="77" operator="equal">
      <formula>"No"</formula>
    </cfRule>
    <cfRule type="cellIs" dxfId="74" priority="78" operator="equal">
      <formula>"UTD"</formula>
    </cfRule>
  </conditionalFormatting>
  <conditionalFormatting sqref="U50">
    <cfRule type="cellIs" dxfId="73" priority="75" operator="equal">
      <formula>"No"</formula>
    </cfRule>
    <cfRule type="cellIs" dxfId="72" priority="76" operator="equal">
      <formula>"UTD"</formula>
    </cfRule>
  </conditionalFormatting>
  <conditionalFormatting sqref="Q50">
    <cfRule type="cellIs" dxfId="71" priority="73" operator="equal">
      <formula>"No"</formula>
    </cfRule>
    <cfRule type="cellIs" dxfId="70" priority="74" operator="equal">
      <formula>"UTD"</formula>
    </cfRule>
  </conditionalFormatting>
  <conditionalFormatting sqref="L50">
    <cfRule type="cellIs" dxfId="69" priority="71" operator="equal">
      <formula>"No"</formula>
    </cfRule>
    <cfRule type="cellIs" dxfId="68" priority="72" operator="equal">
      <formula>"UTD"</formula>
    </cfRule>
  </conditionalFormatting>
  <conditionalFormatting sqref="J52 M52:P52 V52 R52:T52">
    <cfRule type="cellIs" dxfId="67" priority="69" operator="equal">
      <formula>"No"</formula>
    </cfRule>
    <cfRule type="cellIs" dxfId="66" priority="70" operator="equal">
      <formula>"UTD"</formula>
    </cfRule>
  </conditionalFormatting>
  <conditionalFormatting sqref="K52">
    <cfRule type="cellIs" dxfId="65" priority="67" operator="equal">
      <formula>"No"</formula>
    </cfRule>
    <cfRule type="cellIs" dxfId="64" priority="68" operator="equal">
      <formula>"UTD"</formula>
    </cfRule>
  </conditionalFormatting>
  <conditionalFormatting sqref="U52">
    <cfRule type="cellIs" dxfId="63" priority="65" operator="equal">
      <formula>"No"</formula>
    </cfRule>
    <cfRule type="cellIs" dxfId="62" priority="66" operator="equal">
      <formula>"UTD"</formula>
    </cfRule>
  </conditionalFormatting>
  <conditionalFormatting sqref="Q52">
    <cfRule type="cellIs" dxfId="61" priority="63" operator="equal">
      <formula>"No"</formula>
    </cfRule>
    <cfRule type="cellIs" dxfId="60" priority="64" operator="equal">
      <formula>"UTD"</formula>
    </cfRule>
  </conditionalFormatting>
  <conditionalFormatting sqref="L52">
    <cfRule type="cellIs" dxfId="59" priority="61" operator="equal">
      <formula>"No"</formula>
    </cfRule>
    <cfRule type="cellIs" dxfId="58" priority="62" operator="equal">
      <formula>"UTD"</formula>
    </cfRule>
  </conditionalFormatting>
  <conditionalFormatting sqref="J54 M54:P54 V54 R54:T54">
    <cfRule type="cellIs" dxfId="57" priority="59" operator="equal">
      <formula>"No"</formula>
    </cfRule>
    <cfRule type="cellIs" dxfId="56" priority="60" operator="equal">
      <formula>"UTD"</formula>
    </cfRule>
  </conditionalFormatting>
  <conditionalFormatting sqref="K54">
    <cfRule type="cellIs" dxfId="55" priority="57" operator="equal">
      <formula>"No"</formula>
    </cfRule>
    <cfRule type="cellIs" dxfId="54" priority="58" operator="equal">
      <formula>"UTD"</formula>
    </cfRule>
  </conditionalFormatting>
  <conditionalFormatting sqref="U54">
    <cfRule type="cellIs" dxfId="53" priority="55" operator="equal">
      <formula>"No"</formula>
    </cfRule>
    <cfRule type="cellIs" dxfId="52" priority="56" operator="equal">
      <formula>"UTD"</formula>
    </cfRule>
  </conditionalFormatting>
  <conditionalFormatting sqref="Q54">
    <cfRule type="cellIs" dxfId="51" priority="53" operator="equal">
      <formula>"No"</formula>
    </cfRule>
    <cfRule type="cellIs" dxfId="50" priority="54" operator="equal">
      <formula>"UTD"</formula>
    </cfRule>
  </conditionalFormatting>
  <conditionalFormatting sqref="L54">
    <cfRule type="cellIs" dxfId="49" priority="51" operator="equal">
      <formula>"No"</formula>
    </cfRule>
    <cfRule type="cellIs" dxfId="48" priority="52" operator="equal">
      <formula>"UTD"</formula>
    </cfRule>
  </conditionalFormatting>
  <conditionalFormatting sqref="J56 M56:P56 V56 R56:T56">
    <cfRule type="cellIs" dxfId="47" priority="49" operator="equal">
      <formula>"No"</formula>
    </cfRule>
    <cfRule type="cellIs" dxfId="46" priority="50" operator="equal">
      <formula>"UTD"</formula>
    </cfRule>
  </conditionalFormatting>
  <conditionalFormatting sqref="K56">
    <cfRule type="cellIs" dxfId="45" priority="47" operator="equal">
      <formula>"No"</formula>
    </cfRule>
    <cfRule type="cellIs" dxfId="44" priority="48" operator="equal">
      <formula>"UTD"</formula>
    </cfRule>
  </conditionalFormatting>
  <conditionalFormatting sqref="U56">
    <cfRule type="cellIs" dxfId="43" priority="45" operator="equal">
      <formula>"No"</formula>
    </cfRule>
    <cfRule type="cellIs" dxfId="42" priority="46" operator="equal">
      <formula>"UTD"</formula>
    </cfRule>
  </conditionalFormatting>
  <conditionalFormatting sqref="Q56">
    <cfRule type="cellIs" dxfId="41" priority="43" operator="equal">
      <formula>"No"</formula>
    </cfRule>
    <cfRule type="cellIs" dxfId="40" priority="44" operator="equal">
      <formula>"UTD"</formula>
    </cfRule>
  </conditionalFormatting>
  <conditionalFormatting sqref="L56">
    <cfRule type="cellIs" dxfId="39" priority="41" operator="equal">
      <formula>"No"</formula>
    </cfRule>
    <cfRule type="cellIs" dxfId="38" priority="42" operator="equal">
      <formula>"UTD"</formula>
    </cfRule>
  </conditionalFormatting>
  <conditionalFormatting sqref="J58 M58:P58 V58 R58:T58">
    <cfRule type="cellIs" dxfId="37" priority="39" operator="equal">
      <formula>"No"</formula>
    </cfRule>
    <cfRule type="cellIs" dxfId="36" priority="40" operator="equal">
      <formula>"UTD"</formula>
    </cfRule>
  </conditionalFormatting>
  <conditionalFormatting sqref="K58">
    <cfRule type="cellIs" dxfId="35" priority="37" operator="equal">
      <formula>"No"</formula>
    </cfRule>
    <cfRule type="cellIs" dxfId="34" priority="38" operator="equal">
      <formula>"UTD"</formula>
    </cfRule>
  </conditionalFormatting>
  <conditionalFormatting sqref="U58">
    <cfRule type="cellIs" dxfId="33" priority="35" operator="equal">
      <formula>"No"</formula>
    </cfRule>
    <cfRule type="cellIs" dxfId="32" priority="36" operator="equal">
      <formula>"UTD"</formula>
    </cfRule>
  </conditionalFormatting>
  <conditionalFormatting sqref="Q58">
    <cfRule type="cellIs" dxfId="31" priority="33" operator="equal">
      <formula>"No"</formula>
    </cfRule>
    <cfRule type="cellIs" dxfId="30" priority="34" operator="equal">
      <formula>"UTD"</formula>
    </cfRule>
  </conditionalFormatting>
  <conditionalFormatting sqref="L58">
    <cfRule type="cellIs" dxfId="29" priority="31" operator="equal">
      <formula>"No"</formula>
    </cfRule>
    <cfRule type="cellIs" dxfId="28" priority="32" operator="equal">
      <formula>"UTD"</formula>
    </cfRule>
  </conditionalFormatting>
  <conditionalFormatting sqref="J60 L60:P60 V60 R60:T60">
    <cfRule type="cellIs" dxfId="27" priority="29" operator="equal">
      <formula>"No"</formula>
    </cfRule>
    <cfRule type="cellIs" dxfId="26" priority="30" operator="equal">
      <formula>"UTD"</formula>
    </cfRule>
  </conditionalFormatting>
  <conditionalFormatting sqref="K60">
    <cfRule type="cellIs" dxfId="25" priority="27" operator="equal">
      <formula>"No"</formula>
    </cfRule>
    <cfRule type="cellIs" dxfId="24" priority="28" operator="equal">
      <formula>"UTD"</formula>
    </cfRule>
  </conditionalFormatting>
  <conditionalFormatting sqref="U60">
    <cfRule type="cellIs" dxfId="23" priority="25" operator="equal">
      <formula>"No"</formula>
    </cfRule>
    <cfRule type="cellIs" dxfId="22" priority="26" operator="equal">
      <formula>"UTD"</formula>
    </cfRule>
  </conditionalFormatting>
  <conditionalFormatting sqref="Q60">
    <cfRule type="cellIs" dxfId="21" priority="23" operator="equal">
      <formula>"No"</formula>
    </cfRule>
    <cfRule type="cellIs" dxfId="20" priority="24" operator="equal">
      <formula>"UTD"</formula>
    </cfRule>
  </conditionalFormatting>
  <conditionalFormatting sqref="J62 M62:P62 V62 R62:T62">
    <cfRule type="cellIs" dxfId="19" priority="21" operator="equal">
      <formula>"No"</formula>
    </cfRule>
    <cfRule type="cellIs" dxfId="18" priority="22" operator="equal">
      <formula>"UTD"</formula>
    </cfRule>
  </conditionalFormatting>
  <conditionalFormatting sqref="K62">
    <cfRule type="cellIs" dxfId="17" priority="19" operator="equal">
      <formula>"No"</formula>
    </cfRule>
    <cfRule type="cellIs" dxfId="16" priority="20" operator="equal">
      <formula>"UTD"</formula>
    </cfRule>
  </conditionalFormatting>
  <conditionalFormatting sqref="U62">
    <cfRule type="cellIs" dxfId="15" priority="17" operator="equal">
      <formula>"No"</formula>
    </cfRule>
    <cfRule type="cellIs" dxfId="14" priority="18" operator="equal">
      <formula>"UTD"</formula>
    </cfRule>
  </conditionalFormatting>
  <conditionalFormatting sqref="Q62">
    <cfRule type="cellIs" dxfId="13" priority="15" operator="equal">
      <formula>"No"</formula>
    </cfRule>
    <cfRule type="cellIs" dxfId="12" priority="16" operator="equal">
      <formula>"UTD"</formula>
    </cfRule>
  </conditionalFormatting>
  <conditionalFormatting sqref="L62">
    <cfRule type="cellIs" dxfId="11" priority="13" operator="equal">
      <formula>"No"</formula>
    </cfRule>
    <cfRule type="cellIs" dxfId="10" priority="14" operator="equal">
      <formula>"UTD"</formula>
    </cfRule>
  </conditionalFormatting>
  <conditionalFormatting sqref="J64 M64:P64 V64 R64:T64">
    <cfRule type="cellIs" dxfId="9" priority="11" operator="equal">
      <formula>"No"</formula>
    </cfRule>
    <cfRule type="cellIs" dxfId="8" priority="12" operator="equal">
      <formula>"UTD"</formula>
    </cfRule>
  </conditionalFormatting>
  <conditionalFormatting sqref="K64">
    <cfRule type="cellIs" dxfId="7" priority="9" operator="equal">
      <formula>"No"</formula>
    </cfRule>
    <cfRule type="cellIs" dxfId="6" priority="10" operator="equal">
      <formula>"UTD"</formula>
    </cfRule>
  </conditionalFormatting>
  <conditionalFormatting sqref="U64">
    <cfRule type="cellIs" dxfId="5" priority="7" operator="equal">
      <formula>"No"</formula>
    </cfRule>
    <cfRule type="cellIs" dxfId="4" priority="8" operator="equal">
      <formula>"UTD"</formula>
    </cfRule>
  </conditionalFormatting>
  <conditionalFormatting sqref="Q64">
    <cfRule type="cellIs" dxfId="3" priority="5" operator="equal">
      <formula>"No"</formula>
    </cfRule>
    <cfRule type="cellIs" dxfId="2" priority="6" operator="equal">
      <formula>"UTD"</formula>
    </cfRule>
  </conditionalFormatting>
  <conditionalFormatting sqref="J66:V66 J68:V68 J70:V70 J72:V72 J74:V74 J76:V76 J78:V78 J80:V80 J82:V82 J84:V84 J86:V86 J88:V88 J90:V90 J92:V92 J94:V94 J96:V96 J98:V98 J100:V100">
    <cfRule type="cellIs" dxfId="1" priority="1" operator="equal">
      <formula>"No"</formula>
    </cfRule>
  </conditionalFormatting>
  <conditionalFormatting sqref="J67:V67 J69:V69 J71:V71 J73:V73 J75:V75 J77:V77 J79:V79 J81:V81 J83:V83 J85:V85 J87:V87 J89:V89 J91:V91 J93:V93 J95:V95 J97:V97 J99:V99">
    <cfRule type="cellIs" dxfId="0" priority="2" operator="equal">
      <formula>"No"</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13"/>
  <sheetViews>
    <sheetView showGridLines="0" zoomScaleNormal="100" workbookViewId="0">
      <selection activeCell="E10" sqref="E10"/>
    </sheetView>
  </sheetViews>
  <sheetFormatPr defaultRowHeight="15"/>
  <cols>
    <col min="1" max="1" width="4.140625" customWidth="1"/>
    <col min="2" max="2" width="12.42578125" customWidth="1"/>
    <col min="3" max="3" width="19.42578125" customWidth="1"/>
    <col min="4" max="4" width="19.42578125" style="43" customWidth="1"/>
    <col min="5" max="5" width="22.28515625" bestFit="1" customWidth="1"/>
    <col min="6" max="6" width="21.42578125" customWidth="1"/>
    <col min="7" max="7" width="19.85546875" customWidth="1"/>
    <col min="8" max="8" width="13.42578125" customWidth="1"/>
    <col min="9" max="9" width="13.42578125" style="57" customWidth="1"/>
    <col min="10" max="10" width="13.5703125" customWidth="1"/>
    <col min="11" max="11" width="13.42578125" customWidth="1"/>
  </cols>
  <sheetData>
    <row r="1" spans="1:11" s="123" customFormat="1" ht="18.75">
      <c r="B1" s="371" t="s">
        <v>1119</v>
      </c>
      <c r="C1" s="371"/>
      <c r="D1" s="371"/>
      <c r="E1" s="371"/>
      <c r="F1" s="371"/>
      <c r="G1" s="371"/>
    </row>
    <row r="2" spans="1:11" ht="15.75" thickBot="1"/>
    <row r="3" spans="1:11" ht="15.75" thickBot="1">
      <c r="B3" s="377" t="s">
        <v>1</v>
      </c>
      <c r="C3" s="379" t="s">
        <v>2</v>
      </c>
      <c r="D3" s="372" t="s">
        <v>782</v>
      </c>
      <c r="E3" s="373"/>
      <c r="F3" s="373"/>
      <c r="G3" s="373"/>
      <c r="H3" s="373"/>
      <c r="I3" s="374"/>
      <c r="J3" s="381" t="s">
        <v>801</v>
      </c>
      <c r="K3" s="375" t="s">
        <v>800</v>
      </c>
    </row>
    <row r="4" spans="1:11" ht="30.75" thickBot="1">
      <c r="B4" s="378"/>
      <c r="C4" s="380"/>
      <c r="D4" s="70" t="s">
        <v>743</v>
      </c>
      <c r="E4" s="70" t="s">
        <v>742</v>
      </c>
      <c r="F4" s="71" t="s">
        <v>4</v>
      </c>
      <c r="G4" s="72" t="s">
        <v>5</v>
      </c>
      <c r="H4" s="73" t="s">
        <v>7</v>
      </c>
      <c r="I4" s="78" t="s">
        <v>802</v>
      </c>
      <c r="J4" s="382"/>
      <c r="K4" s="376"/>
    </row>
    <row r="5" spans="1:11" s="57" customFormat="1">
      <c r="B5" s="74">
        <v>42124</v>
      </c>
      <c r="C5" s="84">
        <v>400</v>
      </c>
      <c r="D5" s="45">
        <v>205</v>
      </c>
      <c r="E5" s="1">
        <v>195</v>
      </c>
      <c r="F5" s="1">
        <v>186</v>
      </c>
      <c r="G5" s="1">
        <v>1</v>
      </c>
      <c r="H5" s="1">
        <v>8</v>
      </c>
      <c r="I5" s="228">
        <v>8</v>
      </c>
      <c r="J5" s="82">
        <v>0.9538461538461539</v>
      </c>
      <c r="K5" s="86">
        <v>1</v>
      </c>
    </row>
    <row r="6" spans="1:11" s="57" customFormat="1">
      <c r="B6" s="74">
        <v>42155</v>
      </c>
      <c r="C6" s="84">
        <v>349</v>
      </c>
      <c r="D6" s="45">
        <v>160</v>
      </c>
      <c r="E6" s="1">
        <v>189</v>
      </c>
      <c r="F6" s="1">
        <v>187</v>
      </c>
      <c r="G6" s="1">
        <v>1</v>
      </c>
      <c r="H6" s="1">
        <v>1</v>
      </c>
      <c r="I6" s="228">
        <v>1</v>
      </c>
      <c r="J6" s="82">
        <v>0.98941798941798942</v>
      </c>
      <c r="K6" s="86">
        <v>1</v>
      </c>
    </row>
    <row r="7" spans="1:11">
      <c r="B7" s="74">
        <v>42185</v>
      </c>
      <c r="C7" s="84">
        <v>289</v>
      </c>
      <c r="D7" s="45">
        <v>126</v>
      </c>
      <c r="E7" s="1">
        <v>163</v>
      </c>
      <c r="F7" s="1">
        <v>153</v>
      </c>
      <c r="G7" s="1">
        <v>0</v>
      </c>
      <c r="H7" s="1">
        <v>10</v>
      </c>
      <c r="I7" s="229">
        <v>9</v>
      </c>
      <c r="J7" s="82">
        <v>0.93865030674846628</v>
      </c>
      <c r="K7" s="86">
        <v>0.99386503067484666</v>
      </c>
    </row>
    <row r="8" spans="1:11">
      <c r="B8" s="74"/>
      <c r="C8" s="84"/>
      <c r="D8" s="45"/>
      <c r="E8" s="1"/>
      <c r="F8" s="1"/>
      <c r="G8" s="1"/>
      <c r="H8" s="1"/>
      <c r="I8" s="229"/>
      <c r="J8" s="82"/>
      <c r="K8" s="87"/>
    </row>
    <row r="9" spans="1:11">
      <c r="B9" s="74"/>
      <c r="C9" s="84"/>
      <c r="D9" s="45"/>
      <c r="E9" s="1"/>
      <c r="F9" s="1"/>
      <c r="G9" s="1"/>
      <c r="H9" s="1"/>
      <c r="I9" s="229"/>
      <c r="J9" s="82"/>
      <c r="K9" s="87"/>
    </row>
    <row r="10" spans="1:11" ht="15.75" thickBot="1">
      <c r="B10" s="79"/>
      <c r="C10" s="85"/>
      <c r="D10" s="81"/>
      <c r="E10" s="60"/>
      <c r="F10" s="60"/>
      <c r="G10" s="60"/>
      <c r="H10" s="60"/>
      <c r="I10" s="230"/>
      <c r="J10" s="83"/>
      <c r="K10" s="88"/>
    </row>
    <row r="11" spans="1:11" ht="15.75" thickBot="1">
      <c r="B11" s="17" t="s">
        <v>821</v>
      </c>
      <c r="C11" s="59">
        <f>AVERAGE(C5:C7)</f>
        <v>346</v>
      </c>
      <c r="D11" s="59">
        <f t="shared" ref="D11:K11" si="0">AVERAGE(D5:D7)</f>
        <v>163.66666666666666</v>
      </c>
      <c r="E11" s="59">
        <f t="shared" si="0"/>
        <v>182.33333333333334</v>
      </c>
      <c r="F11" s="59">
        <f t="shared" si="0"/>
        <v>175.33333333333334</v>
      </c>
      <c r="G11" s="59">
        <f t="shared" si="0"/>
        <v>0.66666666666666663</v>
      </c>
      <c r="H11" s="59">
        <f t="shared" si="0"/>
        <v>6.333333333333333</v>
      </c>
      <c r="I11" s="59">
        <f t="shared" si="0"/>
        <v>6</v>
      </c>
      <c r="J11" s="366">
        <f t="shared" si="0"/>
        <v>0.96063815000420316</v>
      </c>
      <c r="K11" s="368">
        <f t="shared" si="0"/>
        <v>0.99795501022494892</v>
      </c>
    </row>
    <row r="12" spans="1:11" ht="15" customHeight="1">
      <c r="A12" s="154"/>
      <c r="B12" s="154"/>
      <c r="C12" s="153"/>
      <c r="D12" s="153"/>
      <c r="E12" s="153"/>
      <c r="F12" s="153"/>
      <c r="G12" s="153"/>
      <c r="H12" s="153"/>
      <c r="I12" s="153"/>
      <c r="J12" s="153"/>
      <c r="K12" s="153"/>
    </row>
    <row r="13" spans="1:11" s="57" customFormat="1">
      <c r="C13" s="124"/>
      <c r="D13" s="124"/>
      <c r="E13" s="124"/>
      <c r="F13" s="124"/>
      <c r="G13" s="124"/>
      <c r="H13" s="124"/>
      <c r="I13" s="124"/>
      <c r="J13" s="124"/>
      <c r="K13" s="124"/>
    </row>
  </sheetData>
  <mergeCells count="6">
    <mergeCell ref="B1:G1"/>
    <mergeCell ref="D3:I3"/>
    <mergeCell ref="K3:K4"/>
    <mergeCell ref="B3:B4"/>
    <mergeCell ref="C3:C4"/>
    <mergeCell ref="J3: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Q29"/>
  <sheetViews>
    <sheetView showGridLines="0" topLeftCell="K1" zoomScale="84" zoomScaleNormal="84" workbookViewId="0">
      <pane ySplit="4" topLeftCell="A5" activePane="bottomLeft" state="frozen"/>
      <selection sqref="A1:H1"/>
      <selection pane="bottomLeft" activeCell="I14" sqref="I14"/>
    </sheetView>
  </sheetViews>
  <sheetFormatPr defaultRowHeight="15"/>
  <cols>
    <col min="1" max="1" width="10.7109375" style="2" customWidth="1"/>
    <col min="3" max="3" width="13.7109375" style="157" customWidth="1"/>
    <col min="4" max="4" width="34.28515625" bestFit="1" customWidth="1"/>
    <col min="5" max="5" width="16.5703125" customWidth="1"/>
    <col min="6" max="6" width="14.42578125" style="58" customWidth="1"/>
    <col min="7" max="7" width="20.85546875" customWidth="1"/>
    <col min="8" max="8" width="12.140625" customWidth="1"/>
    <col min="9" max="9" width="11.85546875" customWidth="1"/>
    <col min="10" max="10" width="21.28515625" customWidth="1"/>
    <col min="11" max="11" width="13" customWidth="1"/>
    <col min="12" max="13" width="13" style="57" customWidth="1"/>
    <col min="14" max="14" width="23" customWidth="1"/>
    <col min="15" max="15" width="56.7109375" customWidth="1"/>
    <col min="16" max="16" width="12" style="123" customWidth="1"/>
    <col min="17" max="17" width="47" customWidth="1"/>
  </cols>
  <sheetData>
    <row r="1" spans="1:17" ht="18.75">
      <c r="A1" s="371" t="s">
        <v>1118</v>
      </c>
      <c r="B1" s="371"/>
      <c r="C1" s="371"/>
      <c r="D1" s="371"/>
      <c r="E1" s="371"/>
      <c r="F1" s="371"/>
      <c r="P1"/>
    </row>
    <row r="2" spans="1:17">
      <c r="P2"/>
    </row>
    <row r="3" spans="1:17">
      <c r="A3" s="383">
        <v>42185</v>
      </c>
      <c r="B3" s="384"/>
      <c r="C3" s="384"/>
      <c r="D3" s="384"/>
      <c r="E3" s="384"/>
      <c r="F3" s="384"/>
      <c r="G3" s="384"/>
      <c r="H3" s="384"/>
      <c r="I3" s="384"/>
      <c r="J3" s="384"/>
      <c r="K3" s="384"/>
      <c r="L3" s="384"/>
      <c r="M3" s="384"/>
      <c r="N3" s="384"/>
      <c r="O3" s="384"/>
      <c r="P3" s="384"/>
      <c r="Q3" s="384"/>
    </row>
    <row r="4" spans="1:17" ht="45">
      <c r="A4" s="47" t="s">
        <v>820</v>
      </c>
      <c r="B4" s="47" t="s">
        <v>8</v>
      </c>
      <c r="C4" s="155" t="s">
        <v>9</v>
      </c>
      <c r="D4" s="47" t="s">
        <v>10</v>
      </c>
      <c r="E4" s="47" t="s">
        <v>11</v>
      </c>
      <c r="F4" s="26" t="s">
        <v>12</v>
      </c>
      <c r="G4" s="47" t="s">
        <v>747</v>
      </c>
      <c r="H4" s="47" t="s">
        <v>13</v>
      </c>
      <c r="I4" s="47" t="s">
        <v>829</v>
      </c>
      <c r="J4" s="47" t="s">
        <v>14</v>
      </c>
      <c r="K4" s="47" t="s">
        <v>783</v>
      </c>
      <c r="L4" s="47" t="s">
        <v>736</v>
      </c>
      <c r="M4" s="47" t="s">
        <v>36</v>
      </c>
      <c r="N4" s="47" t="s">
        <v>15</v>
      </c>
      <c r="O4" s="47" t="s">
        <v>830</v>
      </c>
      <c r="P4" s="47" t="s">
        <v>20</v>
      </c>
      <c r="Q4" s="47" t="s">
        <v>952</v>
      </c>
    </row>
    <row r="5" spans="1:17">
      <c r="A5" s="53">
        <v>42185</v>
      </c>
      <c r="B5" s="296" t="s">
        <v>1103</v>
      </c>
      <c r="C5" s="156"/>
      <c r="D5" s="49"/>
      <c r="E5" s="52"/>
      <c r="F5" s="177"/>
      <c r="G5" s="52"/>
      <c r="H5" s="49"/>
      <c r="I5" s="54"/>
      <c r="J5" s="75"/>
      <c r="K5" s="54"/>
      <c r="L5" s="54"/>
      <c r="M5" s="54"/>
      <c r="N5" s="49"/>
      <c r="O5" s="115"/>
      <c r="P5" s="116"/>
      <c r="Q5" s="174"/>
    </row>
    <row r="6" spans="1:17" s="178" customFormat="1">
      <c r="A6" s="53">
        <v>42155</v>
      </c>
      <c r="B6" s="212">
        <v>8573544</v>
      </c>
      <c r="C6" s="156">
        <v>16379133</v>
      </c>
      <c r="D6" s="212" t="s">
        <v>825</v>
      </c>
      <c r="E6" s="52">
        <v>353349.94</v>
      </c>
      <c r="F6" s="177">
        <v>42135</v>
      </c>
      <c r="G6" s="52">
        <v>95428.26</v>
      </c>
      <c r="H6" s="212" t="s">
        <v>834</v>
      </c>
      <c r="I6" s="54">
        <v>0.80115000000000003</v>
      </c>
      <c r="J6" s="213">
        <v>225000</v>
      </c>
      <c r="K6" s="54">
        <v>1.14631857777777</v>
      </c>
      <c r="L6" s="54">
        <v>1.1499999999999999</v>
      </c>
      <c r="M6" s="54">
        <v>-3.6814222222222299E-3</v>
      </c>
      <c r="N6" s="212" t="s">
        <v>16</v>
      </c>
      <c r="O6" s="115" t="s">
        <v>1117</v>
      </c>
      <c r="P6" s="303" t="s">
        <v>51</v>
      </c>
    </row>
    <row r="7" spans="1:17" s="178" customFormat="1">
      <c r="A7" s="53">
        <v>42124</v>
      </c>
      <c r="B7" s="296" t="s">
        <v>1103</v>
      </c>
      <c r="C7" s="156"/>
      <c r="D7" s="212"/>
      <c r="E7" s="52"/>
      <c r="F7" s="177"/>
      <c r="G7" s="52"/>
      <c r="H7" s="212"/>
      <c r="I7" s="54"/>
      <c r="J7" s="213"/>
      <c r="K7" s="54"/>
      <c r="L7" s="54"/>
      <c r="M7" s="54"/>
      <c r="N7" s="212"/>
      <c r="O7" s="115"/>
      <c r="P7" s="116"/>
      <c r="Q7" s="174"/>
    </row>
    <row r="8" spans="1:17" s="178" customFormat="1">
      <c r="A8" s="304"/>
      <c r="B8" s="305"/>
      <c r="C8" s="306"/>
      <c r="D8" s="305"/>
      <c r="E8" s="307"/>
      <c r="F8" s="308"/>
      <c r="G8" s="307"/>
      <c r="H8" s="305"/>
      <c r="I8" s="309"/>
      <c r="J8" s="120"/>
      <c r="K8" s="309"/>
      <c r="L8" s="309"/>
      <c r="M8" s="309"/>
      <c r="N8" s="305"/>
      <c r="O8" s="310"/>
      <c r="P8" s="317"/>
    </row>
    <row r="9" spans="1:17">
      <c r="A9" s="385">
        <v>42185</v>
      </c>
      <c r="B9" s="386"/>
      <c r="C9" s="386"/>
      <c r="D9" s="386"/>
      <c r="E9" s="386"/>
      <c r="F9" s="386"/>
      <c r="G9" s="386"/>
      <c r="H9" s="386"/>
      <c r="I9" s="386"/>
      <c r="J9" s="386"/>
      <c r="K9" s="386"/>
      <c r="L9" s="386"/>
      <c r="M9" s="386"/>
      <c r="N9" s="386"/>
      <c r="O9" s="386"/>
      <c r="P9" s="386"/>
      <c r="Q9" s="386"/>
    </row>
    <row r="10" spans="1:17" ht="45">
      <c r="A10" s="47" t="s">
        <v>820</v>
      </c>
      <c r="B10" s="47" t="s">
        <v>8</v>
      </c>
      <c r="C10" s="155" t="s">
        <v>9</v>
      </c>
      <c r="D10" s="47" t="s">
        <v>10</v>
      </c>
      <c r="E10" s="47" t="s">
        <v>11</v>
      </c>
      <c r="F10" s="26" t="s">
        <v>12</v>
      </c>
      <c r="G10" s="47" t="s">
        <v>747</v>
      </c>
      <c r="H10" s="47" t="s">
        <v>13</v>
      </c>
      <c r="I10" s="47" t="s">
        <v>829</v>
      </c>
      <c r="J10" s="47" t="s">
        <v>14</v>
      </c>
      <c r="K10" s="47" t="s">
        <v>783</v>
      </c>
      <c r="L10" s="47" t="s">
        <v>736</v>
      </c>
      <c r="M10" s="47" t="s">
        <v>36</v>
      </c>
      <c r="N10" s="47" t="s">
        <v>15</v>
      </c>
      <c r="O10" s="47" t="s">
        <v>830</v>
      </c>
      <c r="P10" s="47" t="s">
        <v>20</v>
      </c>
      <c r="Q10" s="47" t="s">
        <v>952</v>
      </c>
    </row>
    <row r="11" spans="1:17" s="176" customFormat="1" ht="45">
      <c r="A11" s="53">
        <v>42185</v>
      </c>
      <c r="B11" s="49">
        <v>8543209</v>
      </c>
      <c r="C11" s="156">
        <v>15310428</v>
      </c>
      <c r="D11" s="49" t="s">
        <v>826</v>
      </c>
      <c r="E11" s="52">
        <v>357456.01</v>
      </c>
      <c r="F11" s="53">
        <v>42164</v>
      </c>
      <c r="G11" s="52">
        <v>252425.45</v>
      </c>
      <c r="H11" s="49" t="s">
        <v>834</v>
      </c>
      <c r="I11" s="54">
        <v>0.76076999999999995</v>
      </c>
      <c r="J11" s="75">
        <v>137500</v>
      </c>
      <c r="K11" s="205">
        <v>0.76385861818181822</v>
      </c>
      <c r="L11" s="54">
        <v>1.1499999999999999</v>
      </c>
      <c r="M11" s="205">
        <v>-0.38614138181818169</v>
      </c>
      <c r="N11" s="49" t="s">
        <v>7</v>
      </c>
      <c r="O11" s="223" t="s">
        <v>938</v>
      </c>
      <c r="P11" s="116" t="s">
        <v>51</v>
      </c>
      <c r="Q11" s="221" t="s">
        <v>945</v>
      </c>
    </row>
    <row r="12" spans="1:17" ht="30">
      <c r="A12" s="53">
        <v>42185</v>
      </c>
      <c r="B12" s="49">
        <v>8574912</v>
      </c>
      <c r="C12" s="156">
        <v>15221898</v>
      </c>
      <c r="D12" s="49" t="s">
        <v>825</v>
      </c>
      <c r="E12" s="52">
        <v>344436.5</v>
      </c>
      <c r="F12" s="53">
        <v>42171</v>
      </c>
      <c r="G12" s="52">
        <v>171888.31</v>
      </c>
      <c r="H12" s="49" t="s">
        <v>835</v>
      </c>
      <c r="I12" s="54">
        <v>0.96418999999999999</v>
      </c>
      <c r="J12" s="75">
        <v>157000</v>
      </c>
      <c r="K12" s="205">
        <v>1.0990330573248408</v>
      </c>
      <c r="L12" s="54">
        <v>1.1499999999999999</v>
      </c>
      <c r="M12" s="367">
        <v>-5.096694267515911E-2</v>
      </c>
      <c r="N12" s="49" t="s">
        <v>7</v>
      </c>
      <c r="O12" s="223" t="s">
        <v>937</v>
      </c>
      <c r="P12" s="222" t="s">
        <v>49</v>
      </c>
      <c r="Q12" s="221" t="s">
        <v>946</v>
      </c>
    </row>
    <row r="13" spans="1:17" ht="45">
      <c r="A13" s="53">
        <v>42185</v>
      </c>
      <c r="B13" s="49">
        <v>8571444</v>
      </c>
      <c r="C13" s="156">
        <v>15326515</v>
      </c>
      <c r="D13" s="49" t="s">
        <v>824</v>
      </c>
      <c r="E13" s="52">
        <v>636668.72</v>
      </c>
      <c r="F13" s="53">
        <v>42160</v>
      </c>
      <c r="G13" s="52">
        <v>139023.73000000001</v>
      </c>
      <c r="H13" s="49" t="s">
        <v>835</v>
      </c>
      <c r="I13" s="54">
        <v>0.75738000000000005</v>
      </c>
      <c r="J13" s="75">
        <v>411300</v>
      </c>
      <c r="K13" s="205">
        <v>1.2099318988572818</v>
      </c>
      <c r="L13" s="54">
        <v>1.1499999999999999</v>
      </c>
      <c r="M13" s="205">
        <v>5.9931898857281896E-2</v>
      </c>
      <c r="N13" s="49" t="s">
        <v>7</v>
      </c>
      <c r="O13" s="223" t="s">
        <v>936</v>
      </c>
      <c r="P13" s="116" t="s">
        <v>51</v>
      </c>
      <c r="Q13" s="221" t="s">
        <v>947</v>
      </c>
    </row>
    <row r="14" spans="1:17" ht="45">
      <c r="A14" s="53">
        <v>42185</v>
      </c>
      <c r="B14" s="49">
        <v>8581409</v>
      </c>
      <c r="C14" s="156">
        <v>17206574</v>
      </c>
      <c r="D14" s="49" t="s">
        <v>824</v>
      </c>
      <c r="E14" s="52">
        <v>765035.45</v>
      </c>
      <c r="F14" s="53">
        <v>42166</v>
      </c>
      <c r="G14" s="52">
        <v>3861.87</v>
      </c>
      <c r="H14" s="49" t="s">
        <v>834</v>
      </c>
      <c r="I14" s="54">
        <v>1.5253699999999999</v>
      </c>
      <c r="J14" s="75">
        <v>480000</v>
      </c>
      <c r="K14" s="205">
        <v>1.5857782916666665</v>
      </c>
      <c r="L14" s="54">
        <v>1.1499999999999999</v>
      </c>
      <c r="M14" s="205">
        <v>0.4357782916666666</v>
      </c>
      <c r="N14" s="49" t="s">
        <v>7</v>
      </c>
      <c r="O14" s="223" t="s">
        <v>935</v>
      </c>
      <c r="P14" s="116" t="s">
        <v>51</v>
      </c>
      <c r="Q14" s="221" t="s">
        <v>948</v>
      </c>
    </row>
    <row r="15" spans="1:17" ht="60">
      <c r="A15" s="53">
        <v>42185</v>
      </c>
      <c r="B15" s="49">
        <v>8524955</v>
      </c>
      <c r="C15" s="156">
        <v>16306771</v>
      </c>
      <c r="D15" s="49" t="s">
        <v>823</v>
      </c>
      <c r="E15" s="52">
        <v>342382.43</v>
      </c>
      <c r="F15" s="53">
        <v>42177</v>
      </c>
      <c r="G15" s="52">
        <v>118132.43</v>
      </c>
      <c r="H15" s="49" t="s">
        <v>835</v>
      </c>
      <c r="I15" s="54">
        <v>1.1499999999999999</v>
      </c>
      <c r="J15" s="75">
        <v>195000</v>
      </c>
      <c r="K15" s="205">
        <v>1.1499999999999999</v>
      </c>
      <c r="L15" s="54">
        <v>1.1499999999999999</v>
      </c>
      <c r="M15" s="205">
        <v>0</v>
      </c>
      <c r="N15" s="49" t="s">
        <v>7</v>
      </c>
      <c r="O15" s="214" t="s">
        <v>934</v>
      </c>
      <c r="P15" s="116" t="s">
        <v>51</v>
      </c>
      <c r="Q15" s="116" t="s">
        <v>74</v>
      </c>
    </row>
    <row r="16" spans="1:17" ht="45">
      <c r="A16" s="53">
        <v>42185</v>
      </c>
      <c r="B16" s="49">
        <v>8544795</v>
      </c>
      <c r="C16" s="156">
        <v>15066152</v>
      </c>
      <c r="D16" s="49" t="s">
        <v>826</v>
      </c>
      <c r="E16" s="52">
        <v>112247.49</v>
      </c>
      <c r="F16" s="53">
        <v>42166</v>
      </c>
      <c r="G16" s="52">
        <v>12247.49</v>
      </c>
      <c r="H16" s="49" t="s">
        <v>834</v>
      </c>
      <c r="I16" s="54">
        <v>1.0840799999999999</v>
      </c>
      <c r="J16" s="75">
        <v>88900</v>
      </c>
      <c r="K16" s="205">
        <v>1.124859392575928</v>
      </c>
      <c r="L16" s="54">
        <v>1.1499999999999999</v>
      </c>
      <c r="M16" s="205">
        <v>-2.514060742407187E-2</v>
      </c>
      <c r="N16" s="49" t="s">
        <v>7</v>
      </c>
      <c r="O16" s="223" t="s">
        <v>933</v>
      </c>
      <c r="P16" s="116" t="s">
        <v>51</v>
      </c>
      <c r="Q16" s="221" t="s">
        <v>949</v>
      </c>
    </row>
    <row r="17" spans="1:17" ht="30">
      <c r="A17" s="53">
        <v>42185</v>
      </c>
      <c r="B17" s="49">
        <v>8539683</v>
      </c>
      <c r="C17" s="156">
        <v>15558166</v>
      </c>
      <c r="D17" s="49" t="s">
        <v>826</v>
      </c>
      <c r="E17" s="52">
        <v>304280.40000000002</v>
      </c>
      <c r="F17" s="53">
        <v>42160</v>
      </c>
      <c r="G17" s="52">
        <v>61085.63</v>
      </c>
      <c r="H17" s="49" t="s">
        <v>835</v>
      </c>
      <c r="I17" s="54">
        <v>1.1502600000000001</v>
      </c>
      <c r="J17" s="75">
        <v>210000</v>
      </c>
      <c r="K17" s="205">
        <v>1.1580703333333333</v>
      </c>
      <c r="L17" s="54">
        <v>1.1499999999999999</v>
      </c>
      <c r="M17" s="205">
        <v>8.0703333333334015E-3</v>
      </c>
      <c r="N17" s="49" t="s">
        <v>7</v>
      </c>
      <c r="O17" s="224" t="s">
        <v>932</v>
      </c>
      <c r="P17" s="116" t="s">
        <v>51</v>
      </c>
      <c r="Q17" s="221" t="s">
        <v>950</v>
      </c>
    </row>
    <row r="18" spans="1:17" s="211" customFormat="1" ht="30">
      <c r="A18" s="206">
        <v>42185</v>
      </c>
      <c r="B18" s="207">
        <v>8581829</v>
      </c>
      <c r="C18" s="208">
        <v>17216508</v>
      </c>
      <c r="D18" s="207" t="s">
        <v>825</v>
      </c>
      <c r="E18" s="210">
        <v>87719.35</v>
      </c>
      <c r="F18" s="206">
        <v>42172</v>
      </c>
      <c r="G18" s="210">
        <v>18244.22</v>
      </c>
      <c r="H18" s="207" t="s">
        <v>835</v>
      </c>
      <c r="I18" s="205">
        <v>1.15815</v>
      </c>
      <c r="J18" s="210">
        <v>59900</v>
      </c>
      <c r="K18" s="205">
        <v>1.1598519198664441</v>
      </c>
      <c r="L18" s="205">
        <v>1.1499999999999999</v>
      </c>
      <c r="M18" s="205">
        <v>9.8519198664441809E-3</v>
      </c>
      <c r="N18" s="207" t="s">
        <v>7</v>
      </c>
      <c r="O18" s="224" t="s">
        <v>930</v>
      </c>
      <c r="P18" s="116" t="s">
        <v>51</v>
      </c>
      <c r="Q18" s="221" t="s">
        <v>950</v>
      </c>
    </row>
    <row r="19" spans="1:17" s="204" customFormat="1" ht="60">
      <c r="A19" s="206">
        <v>42185</v>
      </c>
      <c r="B19" s="207">
        <v>8573506</v>
      </c>
      <c r="C19" s="208">
        <v>15223928</v>
      </c>
      <c r="D19" s="207" t="s">
        <v>825</v>
      </c>
      <c r="E19" s="203">
        <v>213246.28</v>
      </c>
      <c r="F19" s="206">
        <v>42156</v>
      </c>
      <c r="G19" s="203">
        <v>75246.28</v>
      </c>
      <c r="H19" s="207" t="s">
        <v>835</v>
      </c>
      <c r="I19" s="205">
        <v>1.1468799999999999</v>
      </c>
      <c r="J19" s="203">
        <v>120000</v>
      </c>
      <c r="K19" s="205">
        <v>1.1499999999999999</v>
      </c>
      <c r="L19" s="205">
        <v>1.1499999999999999</v>
      </c>
      <c r="M19" s="205">
        <v>0</v>
      </c>
      <c r="N19" s="207" t="s">
        <v>7</v>
      </c>
      <c r="O19" s="214" t="s">
        <v>931</v>
      </c>
      <c r="P19" s="209" t="s">
        <v>51</v>
      </c>
      <c r="Q19" s="209" t="s">
        <v>74</v>
      </c>
    </row>
    <row r="20" spans="1:17" ht="45">
      <c r="A20" s="206">
        <v>42185</v>
      </c>
      <c r="B20" s="207">
        <v>8550869</v>
      </c>
      <c r="C20" s="208">
        <v>14889547</v>
      </c>
      <c r="D20" s="207" t="s">
        <v>826</v>
      </c>
      <c r="E20" s="213">
        <v>387299.7</v>
      </c>
      <c r="F20" s="206">
        <v>42172</v>
      </c>
      <c r="G20" s="213">
        <v>203299.7</v>
      </c>
      <c r="H20" s="207" t="s">
        <v>835</v>
      </c>
      <c r="I20" s="205">
        <v>1.1441600000000001</v>
      </c>
      <c r="J20" s="213">
        <v>158000</v>
      </c>
      <c r="K20" s="205">
        <v>1.1645569620253164</v>
      </c>
      <c r="L20" s="205">
        <v>1.1499999999999999</v>
      </c>
      <c r="M20" s="205">
        <v>1.4556962025316533E-2</v>
      </c>
      <c r="N20" s="207" t="s">
        <v>7</v>
      </c>
      <c r="O20" s="223" t="s">
        <v>929</v>
      </c>
      <c r="P20" s="116" t="s">
        <v>953</v>
      </c>
      <c r="Q20" s="221" t="s">
        <v>951</v>
      </c>
    </row>
    <row r="21" spans="1:17" ht="75">
      <c r="A21" s="53">
        <v>42155</v>
      </c>
      <c r="B21" s="212">
        <v>8550044</v>
      </c>
      <c r="C21" s="156">
        <v>15554231</v>
      </c>
      <c r="D21" s="212" t="s">
        <v>826</v>
      </c>
      <c r="E21" s="52">
        <v>355959.72</v>
      </c>
      <c r="F21" s="53">
        <v>42143</v>
      </c>
      <c r="G21" s="52">
        <v>74209.72</v>
      </c>
      <c r="H21" s="212" t="s">
        <v>834</v>
      </c>
      <c r="I21" s="54">
        <v>0.91612000000000005</v>
      </c>
      <c r="J21" s="213"/>
      <c r="K21" s="205"/>
      <c r="L21" s="54">
        <v>1.1499999999999999</v>
      </c>
      <c r="M21" s="54"/>
      <c r="N21" s="212" t="s">
        <v>7</v>
      </c>
      <c r="O21" s="214" t="s">
        <v>1128</v>
      </c>
      <c r="P21" s="303" t="s">
        <v>51</v>
      </c>
      <c r="Q21" s="209" t="s">
        <v>74</v>
      </c>
    </row>
    <row r="22" spans="1:17" ht="45">
      <c r="A22" s="311">
        <v>42124</v>
      </c>
      <c r="B22" s="116">
        <v>8579579</v>
      </c>
      <c r="C22" s="312">
        <v>17226192</v>
      </c>
      <c r="D22" s="116" t="s">
        <v>840</v>
      </c>
      <c r="E22" s="313">
        <v>177412.74</v>
      </c>
      <c r="F22" s="311">
        <v>42095</v>
      </c>
      <c r="G22" s="313">
        <v>42705.38</v>
      </c>
      <c r="H22" s="116" t="s">
        <v>834</v>
      </c>
      <c r="I22" s="314">
        <v>0.81318999999999997</v>
      </c>
      <c r="J22" s="315">
        <v>155000</v>
      </c>
      <c r="K22" s="316">
        <v>0.86907974193548376</v>
      </c>
      <c r="L22" s="314">
        <v>1.1499999999999999</v>
      </c>
      <c r="M22" s="314">
        <v>-0.28092025806451615</v>
      </c>
      <c r="N22" s="116" t="s">
        <v>7</v>
      </c>
      <c r="O22" s="214" t="s">
        <v>1129</v>
      </c>
      <c r="P22" s="303" t="s">
        <v>51</v>
      </c>
      <c r="Q22" s="214" t="s">
        <v>1130</v>
      </c>
    </row>
    <row r="23" spans="1:17" ht="75">
      <c r="A23" s="311">
        <v>42124</v>
      </c>
      <c r="B23" s="116">
        <v>8546439</v>
      </c>
      <c r="C23" s="312">
        <v>15204944</v>
      </c>
      <c r="D23" s="116" t="s">
        <v>826</v>
      </c>
      <c r="E23" s="313">
        <v>195325.45</v>
      </c>
      <c r="F23" s="311">
        <v>42102</v>
      </c>
      <c r="G23" s="313">
        <v>24851.87</v>
      </c>
      <c r="H23" s="116" t="s">
        <v>834</v>
      </c>
      <c r="I23" s="314">
        <v>1.2148699999999999</v>
      </c>
      <c r="J23" s="315"/>
      <c r="K23" s="316"/>
      <c r="L23" s="314">
        <v>1.1499999999999999</v>
      </c>
      <c r="M23" s="314"/>
      <c r="N23" s="116" t="s">
        <v>7</v>
      </c>
      <c r="O23" s="214" t="s">
        <v>1131</v>
      </c>
      <c r="P23" s="303" t="s">
        <v>51</v>
      </c>
      <c r="Q23" s="214" t="s">
        <v>1132</v>
      </c>
    </row>
    <row r="24" spans="1:17" ht="60">
      <c r="A24" s="311">
        <v>42124</v>
      </c>
      <c r="B24" s="116">
        <v>8570885</v>
      </c>
      <c r="C24" s="312">
        <v>15314214</v>
      </c>
      <c r="D24" s="116" t="s">
        <v>824</v>
      </c>
      <c r="E24" s="313">
        <v>299859.51</v>
      </c>
      <c r="F24" s="311">
        <v>42117</v>
      </c>
      <c r="G24" s="313">
        <v>110109.51</v>
      </c>
      <c r="H24" s="116" t="s">
        <v>834</v>
      </c>
      <c r="I24" s="314">
        <v>1.14883</v>
      </c>
      <c r="J24" s="315">
        <v>165000</v>
      </c>
      <c r="K24" s="316">
        <v>1.1499999999999999</v>
      </c>
      <c r="L24" s="314">
        <v>1.1499999999999999</v>
      </c>
      <c r="M24" s="314">
        <v>0</v>
      </c>
      <c r="N24" s="116" t="s">
        <v>7</v>
      </c>
      <c r="O24" s="214" t="s">
        <v>1133</v>
      </c>
      <c r="P24" s="303" t="s">
        <v>51</v>
      </c>
      <c r="Q24" s="214" t="s">
        <v>74</v>
      </c>
    </row>
    <row r="25" spans="1:17" ht="60">
      <c r="A25" s="311">
        <v>42124</v>
      </c>
      <c r="B25" s="116">
        <v>8569840</v>
      </c>
      <c r="C25" s="312">
        <v>15251267</v>
      </c>
      <c r="D25" s="116" t="s">
        <v>824</v>
      </c>
      <c r="E25" s="313">
        <v>206154.39</v>
      </c>
      <c r="F25" s="311">
        <v>42114</v>
      </c>
      <c r="G25" s="313">
        <v>89314.39</v>
      </c>
      <c r="H25" s="116" t="s">
        <v>835</v>
      </c>
      <c r="I25" s="314">
        <v>1.0111600000000001</v>
      </c>
      <c r="J25" s="315">
        <v>101600</v>
      </c>
      <c r="K25" s="316">
        <v>1.1500000000000001</v>
      </c>
      <c r="L25" s="314">
        <v>1.1499999999999999</v>
      </c>
      <c r="M25" s="314">
        <v>0</v>
      </c>
      <c r="N25" s="116" t="s">
        <v>7</v>
      </c>
      <c r="O25" s="214" t="s">
        <v>1134</v>
      </c>
      <c r="P25" s="303" t="s">
        <v>51</v>
      </c>
      <c r="Q25" s="214" t="s">
        <v>74</v>
      </c>
    </row>
    <row r="26" spans="1:17" ht="60">
      <c r="A26" s="311">
        <v>42124</v>
      </c>
      <c r="B26" s="116">
        <v>8523733</v>
      </c>
      <c r="C26" s="312">
        <v>15187529</v>
      </c>
      <c r="D26" s="116" t="s">
        <v>823</v>
      </c>
      <c r="E26" s="313">
        <v>320796.76</v>
      </c>
      <c r="F26" s="311">
        <v>42110</v>
      </c>
      <c r="G26" s="313">
        <v>83965.57</v>
      </c>
      <c r="H26" s="116" t="s">
        <v>835</v>
      </c>
      <c r="I26" s="314">
        <v>1.45126</v>
      </c>
      <c r="J26" s="315">
        <v>135000</v>
      </c>
      <c r="K26" s="316">
        <v>1.7543051111111112</v>
      </c>
      <c r="L26" s="314">
        <v>1.1499999999999999</v>
      </c>
      <c r="M26" s="314">
        <v>0.60430511111111129</v>
      </c>
      <c r="N26" s="116" t="s">
        <v>7</v>
      </c>
      <c r="O26" s="214" t="s">
        <v>1135</v>
      </c>
      <c r="P26" s="303" t="s">
        <v>51</v>
      </c>
      <c r="Q26" s="214" t="s">
        <v>74</v>
      </c>
    </row>
    <row r="27" spans="1:17" ht="60">
      <c r="A27" s="311">
        <v>42124</v>
      </c>
      <c r="B27" s="116">
        <v>8557988</v>
      </c>
      <c r="C27" s="312">
        <v>15000326</v>
      </c>
      <c r="D27" s="116" t="s">
        <v>826</v>
      </c>
      <c r="E27" s="313">
        <v>125830.66</v>
      </c>
      <c r="F27" s="311">
        <v>42107</v>
      </c>
      <c r="G27" s="313">
        <v>20030.66</v>
      </c>
      <c r="H27" s="116" t="s">
        <v>834</v>
      </c>
      <c r="I27" s="314">
        <v>1.14811</v>
      </c>
      <c r="J27" s="315">
        <v>92000</v>
      </c>
      <c r="K27" s="316">
        <v>1.1499999999999999</v>
      </c>
      <c r="L27" s="314">
        <v>1.1499999999999999</v>
      </c>
      <c r="M27" s="314">
        <v>0</v>
      </c>
      <c r="N27" s="116" t="s">
        <v>7</v>
      </c>
      <c r="O27" s="214" t="s">
        <v>1136</v>
      </c>
      <c r="P27" s="303" t="s">
        <v>51</v>
      </c>
      <c r="Q27" s="214" t="s">
        <v>74</v>
      </c>
    </row>
    <row r="28" spans="1:17" ht="60">
      <c r="A28" s="311">
        <v>42124</v>
      </c>
      <c r="B28" s="116">
        <v>8522053</v>
      </c>
      <c r="C28" s="312">
        <v>15346927</v>
      </c>
      <c r="D28" s="116" t="s">
        <v>823</v>
      </c>
      <c r="E28" s="313">
        <v>685146.64</v>
      </c>
      <c r="F28" s="311">
        <v>42100</v>
      </c>
      <c r="G28" s="313">
        <v>445146.64</v>
      </c>
      <c r="H28" s="116" t="s">
        <v>834</v>
      </c>
      <c r="I28" s="314">
        <v>1.1381399999999999</v>
      </c>
      <c r="J28" s="315">
        <v>193000</v>
      </c>
      <c r="K28" s="316">
        <v>1.2435233160621761</v>
      </c>
      <c r="L28" s="314">
        <v>1.1499999999999999</v>
      </c>
      <c r="M28" s="314">
        <v>9.3523316062176232E-2</v>
      </c>
      <c r="N28" s="116" t="s">
        <v>7</v>
      </c>
      <c r="O28" s="214" t="s">
        <v>1137</v>
      </c>
      <c r="P28" s="303" t="s">
        <v>51</v>
      </c>
      <c r="Q28" s="214" t="s">
        <v>1132</v>
      </c>
    </row>
    <row r="29" spans="1:17" ht="75">
      <c r="A29" s="311">
        <v>42124</v>
      </c>
      <c r="B29" s="116">
        <v>8574540</v>
      </c>
      <c r="C29" s="312">
        <v>15314206</v>
      </c>
      <c r="D29" s="116" t="s">
        <v>825</v>
      </c>
      <c r="E29" s="313">
        <v>287742.24</v>
      </c>
      <c r="F29" s="311">
        <v>42117</v>
      </c>
      <c r="G29" s="313">
        <v>115742.24</v>
      </c>
      <c r="H29" s="116" t="s">
        <v>834</v>
      </c>
      <c r="I29" s="314">
        <v>0.65495999999999999</v>
      </c>
      <c r="J29" s="315">
        <v>242000</v>
      </c>
      <c r="K29" s="316">
        <v>0.71074380165289253</v>
      </c>
      <c r="L29" s="314">
        <v>1.1499999999999999</v>
      </c>
      <c r="M29" s="314">
        <v>-0.43925619834710738</v>
      </c>
      <c r="N29" s="116" t="s">
        <v>7</v>
      </c>
      <c r="O29" s="214" t="s">
        <v>1138</v>
      </c>
      <c r="P29" s="303" t="s">
        <v>51</v>
      </c>
      <c r="Q29" s="214" t="s">
        <v>1139</v>
      </c>
    </row>
  </sheetData>
  <mergeCells count="3">
    <mergeCell ref="A1:F1"/>
    <mergeCell ref="A3:Q3"/>
    <mergeCell ref="A9:Q9"/>
  </mergeCells>
  <conditionalFormatting sqref="P1:P2 P30:P1048576 P4:P5 P10:Q10">
    <cfRule type="cellIs" dxfId="227" priority="29" operator="equal">
      <formula>"UTD"</formula>
    </cfRule>
    <cfRule type="cellIs" dxfId="226" priority="30" operator="equal">
      <formula>"Y"</formula>
    </cfRule>
  </conditionalFormatting>
  <conditionalFormatting sqref="P11:Q11">
    <cfRule type="cellIs" dxfId="225" priority="17" operator="equal">
      <formula>"UTD"</formula>
    </cfRule>
    <cfRule type="cellIs" dxfId="224" priority="18" operator="equal">
      <formula>"Y"</formula>
    </cfRule>
  </conditionalFormatting>
  <conditionalFormatting sqref="Q4">
    <cfRule type="cellIs" dxfId="223" priority="15" operator="equal">
      <formula>"UTD"</formula>
    </cfRule>
    <cfRule type="cellIs" dxfId="222" priority="16" operator="equal">
      <formula>"Y"</formula>
    </cfRule>
  </conditionalFormatting>
  <conditionalFormatting sqref="P12:Q20">
    <cfRule type="cellIs" dxfId="221" priority="19" operator="equal">
      <formula>"UTD"</formula>
    </cfRule>
    <cfRule type="cellIs" dxfId="220" priority="20" operator="equal">
      <formula>"Y"</formula>
    </cfRule>
  </conditionalFormatting>
  <conditionalFormatting sqref="P6 P8">
    <cfRule type="cellIs" dxfId="219" priority="13" operator="equal">
      <formula>"UTD"</formula>
    </cfRule>
    <cfRule type="cellIs" dxfId="218" priority="14" operator="equal">
      <formula>"Y"</formula>
    </cfRule>
  </conditionalFormatting>
  <conditionalFormatting sqref="P7">
    <cfRule type="cellIs" dxfId="217" priority="11" operator="equal">
      <formula>"UTD"</formula>
    </cfRule>
    <cfRule type="cellIs" dxfId="216" priority="12" operator="equal">
      <formula>"Y"</formula>
    </cfRule>
  </conditionalFormatting>
  <conditionalFormatting sqref="P21">
    <cfRule type="cellIs" dxfId="215" priority="9" operator="equal">
      <formula>"UTD"</formula>
    </cfRule>
    <cfRule type="cellIs" dxfId="214" priority="10" operator="equal">
      <formula>"Y"</formula>
    </cfRule>
  </conditionalFormatting>
  <conditionalFormatting sqref="Q21">
    <cfRule type="cellIs" dxfId="213" priority="7" operator="equal">
      <formula>"UTD"</formula>
    </cfRule>
    <cfRule type="cellIs" dxfId="212" priority="8" operator="equal">
      <formula>"Y"</formula>
    </cfRule>
  </conditionalFormatting>
  <conditionalFormatting sqref="P23:P29">
    <cfRule type="cellIs" dxfId="211" priority="1" operator="equal">
      <formula>"UTD"</formula>
    </cfRule>
    <cfRule type="cellIs" dxfId="210" priority="2" operator="equal">
      <formula>"Y"</formula>
    </cfRule>
  </conditionalFormatting>
  <conditionalFormatting sqref="P22">
    <cfRule type="cellIs" dxfId="209" priority="3" operator="equal">
      <formula>"UTD"</formula>
    </cfRule>
    <cfRule type="cellIs" dxfId="208" priority="4" operator="equal">
      <formula>"Y"</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B1:H12"/>
  <sheetViews>
    <sheetView showGridLines="0" workbookViewId="0">
      <selection activeCell="H1" sqref="H1"/>
    </sheetView>
  </sheetViews>
  <sheetFormatPr defaultRowHeight="15"/>
  <cols>
    <col min="1" max="1" width="4" customWidth="1"/>
    <col min="2" max="2" width="20.7109375" bestFit="1" customWidth="1"/>
    <col min="3" max="3" width="34.28515625" bestFit="1" customWidth="1"/>
    <col min="4" max="4" width="17.42578125" customWidth="1"/>
    <col min="5" max="5" width="18.28515625" customWidth="1"/>
    <col min="6" max="6" width="12.140625" customWidth="1"/>
    <col min="7" max="7" width="72.85546875" customWidth="1"/>
    <col min="8" max="8" width="13.140625" customWidth="1"/>
  </cols>
  <sheetData>
    <row r="1" spans="2:8" ht="18.75">
      <c r="B1" s="389" t="s">
        <v>741</v>
      </c>
      <c r="C1" s="389"/>
      <c r="D1" s="389"/>
      <c r="E1" s="389"/>
      <c r="F1" s="389"/>
    </row>
    <row r="3" spans="2:8">
      <c r="B3" s="387" t="e">
        <f>MAX(#REF!)</f>
        <v>#REF!</v>
      </c>
      <c r="C3" s="387"/>
      <c r="D3" s="387"/>
      <c r="E3" s="387"/>
      <c r="F3" s="387"/>
      <c r="G3" s="387"/>
      <c r="H3" s="387"/>
    </row>
    <row r="4" spans="2:8" ht="30">
      <c r="B4" s="47" t="s">
        <v>9</v>
      </c>
      <c r="C4" s="47" t="s">
        <v>10</v>
      </c>
      <c r="D4" s="47" t="s">
        <v>736</v>
      </c>
      <c r="E4" s="47" t="s">
        <v>737</v>
      </c>
      <c r="F4" s="47" t="s">
        <v>36</v>
      </c>
      <c r="G4" s="47" t="s">
        <v>738</v>
      </c>
      <c r="H4" s="47" t="s">
        <v>739</v>
      </c>
    </row>
    <row r="5" spans="2:8">
      <c r="B5" s="48" t="s">
        <v>748</v>
      </c>
      <c r="C5" s="49" t="s">
        <v>744</v>
      </c>
      <c r="D5" s="54">
        <v>1.1499999999999999</v>
      </c>
      <c r="E5" s="54">
        <v>0.92720000000000002</v>
      </c>
      <c r="F5" s="54">
        <v>-0.2228</v>
      </c>
      <c r="G5" s="49"/>
      <c r="H5" s="49"/>
    </row>
    <row r="6" spans="2:8">
      <c r="B6" s="48" t="s">
        <v>749</v>
      </c>
      <c r="C6" s="49" t="s">
        <v>746</v>
      </c>
      <c r="D6" s="54">
        <v>1.1499999999999999</v>
      </c>
      <c r="E6" s="54">
        <v>1.0869</v>
      </c>
      <c r="F6" s="54">
        <v>-6.3099999999999906E-2</v>
      </c>
      <c r="G6" s="49"/>
      <c r="H6" s="49"/>
    </row>
    <row r="7" spans="2:8">
      <c r="B7" s="48" t="s">
        <v>17</v>
      </c>
      <c r="C7" s="49" t="s">
        <v>745</v>
      </c>
      <c r="D7" s="54">
        <v>1.1499999999999999</v>
      </c>
      <c r="E7" s="54">
        <v>1.0869</v>
      </c>
      <c r="F7" s="54">
        <v>-6.3099999999999906E-2</v>
      </c>
      <c r="G7" s="49"/>
      <c r="H7" s="49"/>
    </row>
    <row r="10" spans="2:8">
      <c r="B10" s="388" t="e">
        <f>MAX(#REF!)</f>
        <v>#REF!</v>
      </c>
      <c r="C10" s="388"/>
      <c r="D10" s="388"/>
      <c r="E10" s="388"/>
      <c r="F10" s="388"/>
      <c r="G10" s="388"/>
      <c r="H10" s="388"/>
    </row>
    <row r="11" spans="2:8" ht="30">
      <c r="B11" s="47" t="s">
        <v>9</v>
      </c>
      <c r="C11" s="47" t="s">
        <v>10</v>
      </c>
      <c r="D11" s="47" t="s">
        <v>736</v>
      </c>
      <c r="E11" s="47" t="s">
        <v>737</v>
      </c>
      <c r="F11" s="47" t="s">
        <v>36</v>
      </c>
      <c r="G11" s="47" t="s">
        <v>738</v>
      </c>
      <c r="H11" s="47" t="s">
        <v>739</v>
      </c>
    </row>
    <row r="12" spans="2:8" s="43" customFormat="1">
      <c r="B12" s="48" t="s">
        <v>750</v>
      </c>
      <c r="C12" s="49" t="s">
        <v>744</v>
      </c>
      <c r="D12" s="54">
        <v>1.1499999999999999</v>
      </c>
      <c r="E12" s="54"/>
      <c r="F12" s="54"/>
      <c r="G12" s="49"/>
      <c r="H12" s="49"/>
    </row>
  </sheetData>
  <mergeCells count="3">
    <mergeCell ref="B3:H3"/>
    <mergeCell ref="B10:H10"/>
    <mergeCell ref="B1:F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B1:AH11"/>
  <sheetViews>
    <sheetView showGridLines="0" zoomScaleNormal="100" workbookViewId="0">
      <selection activeCell="AE5" sqref="AE5"/>
    </sheetView>
  </sheetViews>
  <sheetFormatPr defaultRowHeight="15"/>
  <cols>
    <col min="1" max="1" width="4" customWidth="1"/>
    <col min="2" max="2" width="10.7109375" bestFit="1" customWidth="1"/>
    <col min="3" max="3" width="12" customWidth="1"/>
    <col min="4" max="4" width="12.42578125" customWidth="1"/>
    <col min="5" max="5" width="12.42578125" style="46" customWidth="1"/>
    <col min="6" max="6" width="12.7109375" customWidth="1"/>
    <col min="7" max="9" width="12.85546875" customWidth="1"/>
    <col min="10" max="11" width="12.85546875" style="57" customWidth="1"/>
    <col min="12" max="12" width="14.28515625" customWidth="1"/>
    <col min="13" max="13" width="13.140625" style="57" customWidth="1"/>
    <col min="14" max="14" width="12.85546875" customWidth="1"/>
    <col min="15" max="15" width="14.42578125" customWidth="1"/>
    <col min="16" max="16" width="11.5703125" customWidth="1"/>
    <col min="17" max="17" width="11.5703125" style="57" customWidth="1"/>
    <col min="18" max="18" width="12.140625" style="57" customWidth="1"/>
    <col min="19" max="19" width="14.28515625" customWidth="1"/>
    <col min="20" max="20" width="14.28515625" style="57" customWidth="1"/>
    <col min="21" max="21" width="11.5703125" customWidth="1"/>
    <col min="22" max="22" width="12.42578125" customWidth="1"/>
    <col min="23" max="23" width="12.28515625" customWidth="1"/>
    <col min="24" max="25" width="12.28515625" style="57" customWidth="1"/>
    <col min="26" max="26" width="14.28515625" customWidth="1"/>
    <col min="27" max="27" width="13.140625" style="57" customWidth="1"/>
    <col min="28" max="28" width="14.28515625" customWidth="1"/>
    <col min="29" max="30" width="14.28515625" style="57" customWidth="1"/>
    <col min="31" max="32" width="14.28515625" customWidth="1"/>
    <col min="33" max="33" width="13.28515625" customWidth="1"/>
    <col min="34" max="34" width="14.42578125" customWidth="1"/>
  </cols>
  <sheetData>
    <row r="1" spans="2:34" s="43" customFormat="1" ht="18.75">
      <c r="B1" s="371" t="s">
        <v>1274</v>
      </c>
      <c r="C1" s="371"/>
      <c r="D1" s="371"/>
      <c r="E1" s="371"/>
      <c r="F1" s="371"/>
      <c r="G1" s="371"/>
      <c r="H1" s="371"/>
      <c r="J1" s="57"/>
      <c r="K1" s="57"/>
      <c r="M1" s="57"/>
      <c r="Q1" s="57"/>
      <c r="R1" s="57"/>
      <c r="T1" s="57"/>
      <c r="X1" s="57"/>
      <c r="Y1" s="57"/>
      <c r="AA1" s="57"/>
      <c r="AC1" s="57"/>
      <c r="AD1" s="57"/>
    </row>
    <row r="2" spans="2:34" ht="15.75" thickBot="1"/>
    <row r="3" spans="2:34" s="127" customFormat="1" ht="15.75" thickBot="1">
      <c r="B3" s="128" t="s">
        <v>1</v>
      </c>
      <c r="C3" s="394" t="s">
        <v>21</v>
      </c>
      <c r="D3" s="395"/>
      <c r="E3" s="396"/>
      <c r="F3" s="397"/>
      <c r="G3" s="372" t="s">
        <v>22</v>
      </c>
      <c r="H3" s="373"/>
      <c r="I3" s="373"/>
      <c r="J3" s="373"/>
      <c r="K3" s="373"/>
      <c r="L3" s="373"/>
      <c r="M3" s="374"/>
      <c r="N3" s="372" t="s">
        <v>784</v>
      </c>
      <c r="O3" s="373"/>
      <c r="P3" s="373"/>
      <c r="Q3" s="373"/>
      <c r="R3" s="373"/>
      <c r="S3" s="373"/>
      <c r="T3" s="398"/>
      <c r="U3" s="390" t="s">
        <v>785</v>
      </c>
      <c r="V3" s="399"/>
      <c r="W3" s="399"/>
      <c r="X3" s="399"/>
      <c r="Y3" s="399"/>
      <c r="Z3" s="399"/>
      <c r="AA3" s="400"/>
      <c r="AB3" s="401" t="s">
        <v>0</v>
      </c>
      <c r="AC3" s="398"/>
      <c r="AD3" s="402"/>
      <c r="AE3" s="392" t="s">
        <v>803</v>
      </c>
      <c r="AF3" s="393"/>
      <c r="AG3" s="390" t="s">
        <v>808</v>
      </c>
      <c r="AH3" s="391"/>
    </row>
    <row r="4" spans="2:34" s="127" customFormat="1" ht="30.75" customHeight="1" thickBot="1">
      <c r="B4" s="129"/>
      <c r="C4" s="130" t="s">
        <v>23</v>
      </c>
      <c r="D4" s="71" t="s">
        <v>24</v>
      </c>
      <c r="E4" s="71" t="s">
        <v>143</v>
      </c>
      <c r="F4" s="72" t="s">
        <v>6</v>
      </c>
      <c r="G4" s="131" t="s">
        <v>25</v>
      </c>
      <c r="H4" s="70" t="s">
        <v>26</v>
      </c>
      <c r="I4" s="70" t="s">
        <v>27</v>
      </c>
      <c r="J4" s="70" t="s">
        <v>802</v>
      </c>
      <c r="K4" s="70" t="s">
        <v>822</v>
      </c>
      <c r="L4" s="70" t="s">
        <v>801</v>
      </c>
      <c r="M4" s="132" t="s">
        <v>800</v>
      </c>
      <c r="N4" s="131" t="s">
        <v>25</v>
      </c>
      <c r="O4" s="70" t="s">
        <v>28</v>
      </c>
      <c r="P4" s="71" t="s">
        <v>29</v>
      </c>
      <c r="Q4" s="70" t="s">
        <v>802</v>
      </c>
      <c r="R4" s="133" t="s">
        <v>822</v>
      </c>
      <c r="S4" s="134" t="s">
        <v>3</v>
      </c>
      <c r="T4" s="135" t="s">
        <v>800</v>
      </c>
      <c r="U4" s="131" t="s">
        <v>25</v>
      </c>
      <c r="V4" s="70" t="s">
        <v>30</v>
      </c>
      <c r="W4" s="71" t="s">
        <v>31</v>
      </c>
      <c r="X4" s="70" t="s">
        <v>802</v>
      </c>
      <c r="Y4" s="70" t="s">
        <v>822</v>
      </c>
      <c r="Z4" s="70" t="s">
        <v>801</v>
      </c>
      <c r="AA4" s="136" t="s">
        <v>800</v>
      </c>
      <c r="AB4" s="131" t="s">
        <v>7</v>
      </c>
      <c r="AC4" s="132" t="s">
        <v>802</v>
      </c>
      <c r="AD4" s="136" t="s">
        <v>822</v>
      </c>
      <c r="AE4" s="131" t="s">
        <v>807</v>
      </c>
      <c r="AF4" s="136" t="s">
        <v>16</v>
      </c>
      <c r="AG4" s="131" t="s">
        <v>807</v>
      </c>
      <c r="AH4" s="136" t="s">
        <v>16</v>
      </c>
    </row>
    <row r="5" spans="2:34" s="57" customFormat="1">
      <c r="B5" s="76">
        <v>42124</v>
      </c>
      <c r="C5" s="181">
        <v>188</v>
      </c>
      <c r="D5" s="182">
        <v>52</v>
      </c>
      <c r="E5" s="182">
        <v>132</v>
      </c>
      <c r="F5" s="183">
        <v>372</v>
      </c>
      <c r="G5" s="184">
        <v>147</v>
      </c>
      <c r="H5" s="185">
        <v>133</v>
      </c>
      <c r="I5" s="185">
        <v>14</v>
      </c>
      <c r="J5" s="185">
        <v>14</v>
      </c>
      <c r="K5" s="185">
        <v>0</v>
      </c>
      <c r="L5" s="186">
        <v>0.90476190476190477</v>
      </c>
      <c r="M5" s="187">
        <v>1</v>
      </c>
      <c r="N5" s="188">
        <v>188</v>
      </c>
      <c r="O5" s="189">
        <v>174</v>
      </c>
      <c r="P5" s="189">
        <v>14</v>
      </c>
      <c r="Q5" s="185">
        <v>14</v>
      </c>
      <c r="R5" s="185">
        <v>0</v>
      </c>
      <c r="S5" s="190">
        <v>0.92553191489361697</v>
      </c>
      <c r="T5" s="191">
        <v>1</v>
      </c>
      <c r="U5" s="192">
        <v>35</v>
      </c>
      <c r="V5" s="189">
        <v>32</v>
      </c>
      <c r="W5" s="189">
        <v>3</v>
      </c>
      <c r="X5" s="185">
        <v>3</v>
      </c>
      <c r="Y5" s="185">
        <v>0</v>
      </c>
      <c r="Z5" s="190">
        <v>0.91428571428571426</v>
      </c>
      <c r="AA5" s="191">
        <v>1</v>
      </c>
      <c r="AB5" s="193">
        <v>2</v>
      </c>
      <c r="AC5" s="231">
        <v>2</v>
      </c>
      <c r="AD5" s="232">
        <v>0</v>
      </c>
      <c r="AE5" s="194">
        <v>0.91129032258064513</v>
      </c>
      <c r="AF5" s="195">
        <v>8.8709677419354871E-2</v>
      </c>
      <c r="AG5" s="194">
        <v>1</v>
      </c>
      <c r="AH5" s="195">
        <v>8.8709677419354871E-2</v>
      </c>
    </row>
    <row r="6" spans="2:34" s="57" customFormat="1">
      <c r="B6" s="180">
        <v>42155</v>
      </c>
      <c r="C6" s="181">
        <v>131</v>
      </c>
      <c r="D6" s="182">
        <v>19</v>
      </c>
      <c r="E6" s="182">
        <v>146</v>
      </c>
      <c r="F6" s="183">
        <v>296</v>
      </c>
      <c r="G6" s="184">
        <v>99</v>
      </c>
      <c r="H6" s="185">
        <v>88</v>
      </c>
      <c r="I6" s="185">
        <v>11</v>
      </c>
      <c r="J6" s="185">
        <v>11</v>
      </c>
      <c r="K6" s="185">
        <v>0</v>
      </c>
      <c r="L6" s="186">
        <v>0.88888888888888884</v>
      </c>
      <c r="M6" s="187">
        <v>1</v>
      </c>
      <c r="N6" s="188">
        <v>158</v>
      </c>
      <c r="O6" s="189">
        <v>143</v>
      </c>
      <c r="P6" s="189">
        <v>15</v>
      </c>
      <c r="Q6" s="185">
        <v>15</v>
      </c>
      <c r="R6" s="185">
        <v>0</v>
      </c>
      <c r="S6" s="190">
        <v>0.90506329113924056</v>
      </c>
      <c r="T6" s="191">
        <v>1</v>
      </c>
      <c r="U6" s="192">
        <v>36</v>
      </c>
      <c r="V6" s="189">
        <v>30</v>
      </c>
      <c r="W6" s="189">
        <v>6</v>
      </c>
      <c r="X6" s="185">
        <v>6</v>
      </c>
      <c r="Y6" s="185">
        <v>0</v>
      </c>
      <c r="Z6" s="190">
        <v>0.83333333333333337</v>
      </c>
      <c r="AA6" s="191">
        <v>1</v>
      </c>
      <c r="AB6" s="193">
        <v>3</v>
      </c>
      <c r="AC6" s="231">
        <v>3</v>
      </c>
      <c r="AD6" s="232">
        <v>0</v>
      </c>
      <c r="AE6" s="194">
        <v>0.8817567567567568</v>
      </c>
      <c r="AF6" s="195">
        <v>0.1182432432432432</v>
      </c>
      <c r="AG6" s="194">
        <v>1</v>
      </c>
      <c r="AH6" s="195">
        <v>0</v>
      </c>
    </row>
    <row r="7" spans="2:34" s="57" customFormat="1">
      <c r="B7" s="76">
        <v>42185</v>
      </c>
      <c r="C7" s="137">
        <v>192</v>
      </c>
      <c r="D7" s="138">
        <v>24</v>
      </c>
      <c r="E7" s="138">
        <v>139</v>
      </c>
      <c r="F7" s="139">
        <v>355</v>
      </c>
      <c r="G7" s="140">
        <v>119</v>
      </c>
      <c r="H7" s="141">
        <v>107</v>
      </c>
      <c r="I7" s="141">
        <v>12</v>
      </c>
      <c r="J7" s="233">
        <v>12</v>
      </c>
      <c r="K7" s="233">
        <v>0</v>
      </c>
      <c r="L7" s="142">
        <v>0.89915966386554624</v>
      </c>
      <c r="M7" s="143">
        <v>1</v>
      </c>
      <c r="N7" s="144">
        <v>193</v>
      </c>
      <c r="O7" s="145">
        <v>181</v>
      </c>
      <c r="P7" s="145">
        <v>12</v>
      </c>
      <c r="Q7" s="235">
        <v>12</v>
      </c>
      <c r="R7" s="235">
        <v>0</v>
      </c>
      <c r="S7" s="146">
        <v>0.93782383419689119</v>
      </c>
      <c r="T7" s="147">
        <v>1</v>
      </c>
      <c r="U7" s="148">
        <v>40</v>
      </c>
      <c r="V7" s="145">
        <v>36</v>
      </c>
      <c r="W7" s="145">
        <v>4</v>
      </c>
      <c r="X7" s="233">
        <v>4</v>
      </c>
      <c r="Y7" s="233">
        <v>0</v>
      </c>
      <c r="Z7" s="146">
        <v>0.9</v>
      </c>
      <c r="AA7" s="147">
        <v>1</v>
      </c>
      <c r="AB7" s="149">
        <v>3</v>
      </c>
      <c r="AC7" s="237">
        <v>3</v>
      </c>
      <c r="AD7" s="238">
        <v>0</v>
      </c>
      <c r="AE7" s="150">
        <v>0.91267605633802817</v>
      </c>
      <c r="AF7" s="151">
        <v>8.7323943661971826E-2</v>
      </c>
      <c r="AG7" s="150">
        <v>1</v>
      </c>
      <c r="AH7" s="151">
        <v>0</v>
      </c>
    </row>
    <row r="8" spans="2:34">
      <c r="B8" s="76"/>
      <c r="C8" s="7"/>
      <c r="D8" s="50"/>
      <c r="E8" s="51"/>
      <c r="F8" s="95"/>
      <c r="G8" s="8"/>
      <c r="H8" s="9"/>
      <c r="I8" s="9"/>
      <c r="J8" s="233"/>
      <c r="K8" s="233"/>
      <c r="L8" s="90"/>
      <c r="M8" s="89"/>
      <c r="N8" s="10"/>
      <c r="O8" s="50"/>
      <c r="P8" s="50"/>
      <c r="Q8" s="233"/>
      <c r="R8" s="233"/>
      <c r="S8" s="96"/>
      <c r="T8" s="100"/>
      <c r="U8" s="8"/>
      <c r="V8" s="50"/>
      <c r="W8" s="50"/>
      <c r="X8" s="233"/>
      <c r="Y8" s="233"/>
      <c r="Z8" s="96"/>
      <c r="AA8" s="100"/>
      <c r="AB8" s="106"/>
      <c r="AC8" s="237"/>
      <c r="AD8" s="238"/>
      <c r="AE8" s="38"/>
      <c r="AF8" s="39"/>
      <c r="AG8" s="108"/>
      <c r="AH8" s="80"/>
    </row>
    <row r="9" spans="2:34">
      <c r="B9" s="76"/>
      <c r="C9" s="7"/>
      <c r="D9" s="50"/>
      <c r="E9" s="51"/>
      <c r="F9" s="95"/>
      <c r="G9" s="8"/>
      <c r="H9" s="9"/>
      <c r="I9" s="9"/>
      <c r="J9" s="233"/>
      <c r="K9" s="233"/>
      <c r="L9" s="90"/>
      <c r="M9" s="89"/>
      <c r="N9" s="10"/>
      <c r="O9" s="50"/>
      <c r="P9" s="50"/>
      <c r="Q9" s="233"/>
      <c r="R9" s="233"/>
      <c r="S9" s="96"/>
      <c r="T9" s="100"/>
      <c r="U9" s="8"/>
      <c r="V9" s="50"/>
      <c r="W9" s="50"/>
      <c r="X9" s="233"/>
      <c r="Y9" s="233"/>
      <c r="Z9" s="96"/>
      <c r="AA9" s="100"/>
      <c r="AB9" s="106"/>
      <c r="AC9" s="237"/>
      <c r="AD9" s="238"/>
      <c r="AE9" s="38"/>
      <c r="AF9" s="39"/>
      <c r="AG9" s="108"/>
      <c r="AH9" s="80"/>
    </row>
    <row r="10" spans="2:34" ht="15.75" thickBot="1">
      <c r="B10" s="77"/>
      <c r="C10" s="7"/>
      <c r="D10" s="50"/>
      <c r="E10" s="51"/>
      <c r="F10" s="95"/>
      <c r="G10" s="91"/>
      <c r="H10" s="92"/>
      <c r="I10" s="92"/>
      <c r="J10" s="234"/>
      <c r="K10" s="234"/>
      <c r="L10" s="93"/>
      <c r="M10" s="89"/>
      <c r="N10" s="97"/>
      <c r="O10" s="98"/>
      <c r="P10" s="98"/>
      <c r="Q10" s="234"/>
      <c r="R10" s="234"/>
      <c r="S10" s="99"/>
      <c r="T10" s="101"/>
      <c r="U10" s="102"/>
      <c r="V10" s="103"/>
      <c r="W10" s="103"/>
      <c r="X10" s="236"/>
      <c r="Y10" s="236"/>
      <c r="Z10" s="104"/>
      <c r="AA10" s="105"/>
      <c r="AB10" s="107"/>
      <c r="AC10" s="239"/>
      <c r="AD10" s="240"/>
      <c r="AE10" s="38"/>
      <c r="AF10" s="39"/>
      <c r="AG10" s="108"/>
      <c r="AH10" s="80"/>
    </row>
    <row r="11" spans="2:34" ht="15.75" thickBot="1">
      <c r="B11" s="17" t="s">
        <v>821</v>
      </c>
      <c r="C11" s="11">
        <f>AVERAGE(C5:C7)</f>
        <v>170.33333333333334</v>
      </c>
      <c r="D11" s="11">
        <f t="shared" ref="D11:AH11" si="0">AVERAGE(D5:D7)</f>
        <v>31.666666666666668</v>
      </c>
      <c r="E11" s="11">
        <f t="shared" si="0"/>
        <v>139</v>
      </c>
      <c r="F11" s="11">
        <f t="shared" si="0"/>
        <v>341</v>
      </c>
      <c r="G11" s="11">
        <f t="shared" si="0"/>
        <v>121.66666666666667</v>
      </c>
      <c r="H11" s="11">
        <f t="shared" si="0"/>
        <v>109.33333333333333</v>
      </c>
      <c r="I11" s="11">
        <f t="shared" si="0"/>
        <v>12.333333333333334</v>
      </c>
      <c r="J11" s="11">
        <f t="shared" si="0"/>
        <v>12.333333333333334</v>
      </c>
      <c r="K11" s="11">
        <f t="shared" si="0"/>
        <v>0</v>
      </c>
      <c r="L11" s="362">
        <f t="shared" si="0"/>
        <v>0.89760348583877991</v>
      </c>
      <c r="M11" s="362">
        <f t="shared" si="0"/>
        <v>1</v>
      </c>
      <c r="N11" s="11">
        <f t="shared" si="0"/>
        <v>179.66666666666666</v>
      </c>
      <c r="O11" s="11">
        <f t="shared" si="0"/>
        <v>166</v>
      </c>
      <c r="P11" s="11">
        <f t="shared" si="0"/>
        <v>13.666666666666666</v>
      </c>
      <c r="Q11" s="11">
        <f t="shared" si="0"/>
        <v>13.666666666666666</v>
      </c>
      <c r="R11" s="11">
        <f t="shared" si="0"/>
        <v>0</v>
      </c>
      <c r="S11" s="362">
        <f t="shared" si="0"/>
        <v>0.92280634674324968</v>
      </c>
      <c r="T11" s="362">
        <f t="shared" si="0"/>
        <v>1</v>
      </c>
      <c r="U11" s="11">
        <f t="shared" si="0"/>
        <v>37</v>
      </c>
      <c r="V11" s="11">
        <f t="shared" si="0"/>
        <v>32.666666666666664</v>
      </c>
      <c r="W11" s="11">
        <f t="shared" si="0"/>
        <v>4.333333333333333</v>
      </c>
      <c r="X11" s="11">
        <f t="shared" si="0"/>
        <v>4.333333333333333</v>
      </c>
      <c r="Y11" s="11">
        <f t="shared" si="0"/>
        <v>0</v>
      </c>
      <c r="Z11" s="362">
        <f t="shared" si="0"/>
        <v>0.88253968253968251</v>
      </c>
      <c r="AA11" s="362">
        <f t="shared" si="0"/>
        <v>1</v>
      </c>
      <c r="AB11" s="11">
        <f t="shared" si="0"/>
        <v>2.6666666666666665</v>
      </c>
      <c r="AC11" s="11">
        <f t="shared" si="0"/>
        <v>2.6666666666666665</v>
      </c>
      <c r="AD11" s="11">
        <f t="shared" si="0"/>
        <v>0</v>
      </c>
      <c r="AE11" s="362">
        <f t="shared" si="0"/>
        <v>0.90190771189181007</v>
      </c>
      <c r="AF11" s="362">
        <f t="shared" si="0"/>
        <v>9.8092288108189971E-2</v>
      </c>
      <c r="AG11" s="362">
        <f t="shared" si="0"/>
        <v>1</v>
      </c>
      <c r="AH11" s="11">
        <f t="shared" si="0"/>
        <v>2.9569892473118291E-2</v>
      </c>
    </row>
  </sheetData>
  <mergeCells count="8">
    <mergeCell ref="AG3:AH3"/>
    <mergeCell ref="AE3:AF3"/>
    <mergeCell ref="B1:H1"/>
    <mergeCell ref="C3:F3"/>
    <mergeCell ref="G3:M3"/>
    <mergeCell ref="N3:T3"/>
    <mergeCell ref="U3:AA3"/>
    <mergeCell ref="AB3:AD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P114"/>
  <sheetViews>
    <sheetView showGridLines="0" topLeftCell="A7" workbookViewId="0">
      <selection activeCell="H25" sqref="H25"/>
    </sheetView>
  </sheetViews>
  <sheetFormatPr defaultRowHeight="15"/>
  <cols>
    <col min="1" max="1" width="10.7109375" style="2" customWidth="1"/>
    <col min="2" max="2" width="16.85546875" bestFit="1" customWidth="1"/>
    <col min="3" max="3" width="16.85546875" customWidth="1"/>
    <col min="4" max="4" width="36.42578125" bestFit="1" customWidth="1"/>
    <col min="5" max="5" width="12.85546875" customWidth="1"/>
    <col min="6" max="6" width="18" customWidth="1"/>
    <col min="7" max="7" width="18.28515625" customWidth="1"/>
    <col min="8" max="8" width="16.7109375" customWidth="1"/>
    <col min="9" max="9" width="14.7109375" customWidth="1"/>
    <col min="10" max="10" width="14" customWidth="1"/>
    <col min="11" max="12" width="23.7109375" bestFit="1" customWidth="1"/>
    <col min="13" max="13" width="20.140625" bestFit="1" customWidth="1"/>
    <col min="14" max="15" width="55.140625" style="57" customWidth="1"/>
    <col min="16" max="16" width="20.28515625" customWidth="1"/>
  </cols>
  <sheetData>
    <row r="1" spans="1:16" ht="18.75">
      <c r="A1" s="371" t="s">
        <v>1121</v>
      </c>
      <c r="B1" s="371"/>
      <c r="C1" s="371"/>
      <c r="D1" s="371"/>
      <c r="E1" s="371"/>
      <c r="F1" s="44"/>
    </row>
    <row r="2" spans="1:16" s="123" customFormat="1" ht="18.75">
      <c r="A2" s="158"/>
      <c r="B2" s="125"/>
      <c r="C2" s="125"/>
      <c r="D2" s="125"/>
      <c r="E2" s="125"/>
      <c r="F2" s="126"/>
    </row>
    <row r="3" spans="1:16">
      <c r="A3" s="403" t="s">
        <v>22</v>
      </c>
      <c r="B3" s="404"/>
      <c r="C3" s="404"/>
      <c r="D3" s="404"/>
      <c r="E3" s="404"/>
      <c r="F3" s="404"/>
      <c r="G3" s="404"/>
      <c r="H3" s="404"/>
      <c r="I3" s="404"/>
      <c r="J3" s="404"/>
      <c r="K3" s="404"/>
      <c r="L3" s="404"/>
      <c r="M3" s="404"/>
      <c r="N3" s="404"/>
      <c r="O3" s="404"/>
      <c r="P3" s="404"/>
    </row>
    <row r="4" spans="1:16" ht="37.5" customHeight="1">
      <c r="A4" s="117" t="s">
        <v>820</v>
      </c>
      <c r="B4" s="117" t="s">
        <v>8</v>
      </c>
      <c r="C4" s="117" t="s">
        <v>9</v>
      </c>
      <c r="D4" s="117" t="s">
        <v>10</v>
      </c>
      <c r="E4" s="117" t="s">
        <v>32</v>
      </c>
      <c r="F4" s="117" t="s">
        <v>781</v>
      </c>
      <c r="G4" s="117" t="s">
        <v>11</v>
      </c>
      <c r="H4" s="117" t="s">
        <v>33</v>
      </c>
      <c r="I4" s="117" t="s">
        <v>34</v>
      </c>
      <c r="J4" s="117" t="s">
        <v>35</v>
      </c>
      <c r="K4" s="117" t="s">
        <v>36</v>
      </c>
      <c r="L4" s="117" t="s">
        <v>37</v>
      </c>
      <c r="M4" s="117" t="s">
        <v>15</v>
      </c>
      <c r="N4" s="117" t="s">
        <v>830</v>
      </c>
      <c r="O4" s="117" t="s">
        <v>831</v>
      </c>
      <c r="P4" s="117" t="s">
        <v>739</v>
      </c>
    </row>
    <row r="5" spans="1:16" s="57" customFormat="1" ht="45">
      <c r="A5" s="311">
        <v>42185</v>
      </c>
      <c r="B5" s="116">
        <v>8523963</v>
      </c>
      <c r="C5" s="116">
        <v>16212730</v>
      </c>
      <c r="D5" s="116" t="s">
        <v>823</v>
      </c>
      <c r="E5" s="311">
        <v>42159</v>
      </c>
      <c r="F5" s="311">
        <v>42145</v>
      </c>
      <c r="G5" s="329">
        <v>64829.19</v>
      </c>
      <c r="H5" s="329">
        <v>38000</v>
      </c>
      <c r="I5" s="329">
        <v>30400</v>
      </c>
      <c r="J5" s="329">
        <v>123075.31</v>
      </c>
      <c r="K5" s="329">
        <v>92675.31</v>
      </c>
      <c r="L5" s="116" t="s">
        <v>827</v>
      </c>
      <c r="M5" s="116" t="s">
        <v>16</v>
      </c>
      <c r="N5" s="215" t="s">
        <v>939</v>
      </c>
      <c r="O5" s="116" t="s">
        <v>940</v>
      </c>
      <c r="P5" s="215" t="s">
        <v>51</v>
      </c>
    </row>
    <row r="6" spans="1:16" s="57" customFormat="1" ht="45">
      <c r="A6" s="311">
        <v>42185</v>
      </c>
      <c r="B6" s="116">
        <v>8542070</v>
      </c>
      <c r="C6" s="116">
        <v>16246738</v>
      </c>
      <c r="D6" s="116" t="s">
        <v>826</v>
      </c>
      <c r="E6" s="311">
        <v>42178</v>
      </c>
      <c r="F6" s="311">
        <v>42164</v>
      </c>
      <c r="G6" s="329">
        <v>145557.65</v>
      </c>
      <c r="H6" s="329">
        <v>135000</v>
      </c>
      <c r="I6" s="329">
        <v>108000</v>
      </c>
      <c r="J6" s="329">
        <v>239533.66</v>
      </c>
      <c r="K6" s="329">
        <v>131533.66</v>
      </c>
      <c r="L6" s="116" t="s">
        <v>827</v>
      </c>
      <c r="M6" s="116" t="s">
        <v>16</v>
      </c>
      <c r="N6" s="215" t="s">
        <v>939</v>
      </c>
      <c r="O6" s="116" t="s">
        <v>940</v>
      </c>
      <c r="P6" s="215" t="s">
        <v>51</v>
      </c>
    </row>
    <row r="7" spans="1:16" s="57" customFormat="1" ht="60">
      <c r="A7" s="311">
        <v>42185</v>
      </c>
      <c r="B7" s="116">
        <v>8565495</v>
      </c>
      <c r="C7" s="116">
        <v>15254600</v>
      </c>
      <c r="D7" s="116" t="s">
        <v>826</v>
      </c>
      <c r="E7" s="311">
        <v>42157</v>
      </c>
      <c r="F7" s="311">
        <v>42143</v>
      </c>
      <c r="G7" s="329">
        <v>103160.32000000001</v>
      </c>
      <c r="H7" s="329">
        <v>160000</v>
      </c>
      <c r="I7" s="329">
        <v>128000</v>
      </c>
      <c r="J7" s="329">
        <v>112117.62</v>
      </c>
      <c r="K7" s="329">
        <v>-15882.38</v>
      </c>
      <c r="L7" s="116" t="s">
        <v>827</v>
      </c>
      <c r="M7" s="116" t="s">
        <v>16</v>
      </c>
      <c r="N7" s="223" t="s">
        <v>942</v>
      </c>
      <c r="O7" s="223" t="s">
        <v>957</v>
      </c>
      <c r="P7" s="215" t="s">
        <v>51</v>
      </c>
    </row>
    <row r="8" spans="1:16" s="57" customFormat="1" ht="30">
      <c r="A8" s="311">
        <v>42185</v>
      </c>
      <c r="B8" s="116">
        <v>8569218</v>
      </c>
      <c r="C8" s="116">
        <v>15164916</v>
      </c>
      <c r="D8" s="116" t="s">
        <v>824</v>
      </c>
      <c r="E8" s="311">
        <v>42167</v>
      </c>
      <c r="F8" s="311">
        <v>42153</v>
      </c>
      <c r="G8" s="329">
        <v>90991.43</v>
      </c>
      <c r="H8" s="329">
        <v>230000</v>
      </c>
      <c r="I8" s="329">
        <v>184000</v>
      </c>
      <c r="J8" s="329">
        <v>168385.32</v>
      </c>
      <c r="K8" s="329">
        <v>-15614.68</v>
      </c>
      <c r="L8" s="116" t="s">
        <v>827</v>
      </c>
      <c r="M8" s="116" t="s">
        <v>16</v>
      </c>
      <c r="N8" s="223" t="s">
        <v>943</v>
      </c>
      <c r="O8" s="327" t="s">
        <v>940</v>
      </c>
      <c r="P8" s="215" t="s">
        <v>51</v>
      </c>
    </row>
    <row r="9" spans="1:16" s="57" customFormat="1" ht="45">
      <c r="A9" s="311">
        <v>42185</v>
      </c>
      <c r="B9" s="116">
        <v>8551934</v>
      </c>
      <c r="C9" s="116">
        <v>15353097</v>
      </c>
      <c r="D9" s="116" t="s">
        <v>826</v>
      </c>
      <c r="E9" s="311">
        <v>42184</v>
      </c>
      <c r="F9" s="311">
        <v>42170</v>
      </c>
      <c r="G9" s="329">
        <v>131586.21</v>
      </c>
      <c r="H9" s="329">
        <v>50000</v>
      </c>
      <c r="I9" s="329">
        <v>40000</v>
      </c>
      <c r="J9" s="329">
        <v>177972.27</v>
      </c>
      <c r="K9" s="329">
        <v>137972.26999999999</v>
      </c>
      <c r="L9" s="116" t="s">
        <v>827</v>
      </c>
      <c r="M9" s="116" t="s">
        <v>16</v>
      </c>
      <c r="N9" s="223" t="s">
        <v>939</v>
      </c>
      <c r="O9" s="327" t="s">
        <v>940</v>
      </c>
      <c r="P9" s="215" t="s">
        <v>51</v>
      </c>
    </row>
    <row r="10" spans="1:16" s="57" customFormat="1" ht="45">
      <c r="A10" s="311">
        <v>42185</v>
      </c>
      <c r="B10" s="116">
        <v>8562430</v>
      </c>
      <c r="C10" s="116">
        <v>15312416</v>
      </c>
      <c r="D10" s="116" t="s">
        <v>826</v>
      </c>
      <c r="E10" s="311">
        <v>42178</v>
      </c>
      <c r="F10" s="311">
        <v>42164</v>
      </c>
      <c r="G10" s="329">
        <v>140806.35999999999</v>
      </c>
      <c r="H10" s="329">
        <v>37000</v>
      </c>
      <c r="I10" s="329">
        <v>29600</v>
      </c>
      <c r="J10" s="329">
        <v>159615.32999999999</v>
      </c>
      <c r="K10" s="329">
        <v>130015.33</v>
      </c>
      <c r="L10" s="116" t="s">
        <v>827</v>
      </c>
      <c r="M10" s="116" t="s">
        <v>16</v>
      </c>
      <c r="N10" s="223" t="s">
        <v>939</v>
      </c>
      <c r="O10" s="327" t="s">
        <v>940</v>
      </c>
      <c r="P10" s="215" t="s">
        <v>51</v>
      </c>
    </row>
    <row r="11" spans="1:16" s="57" customFormat="1" ht="60">
      <c r="A11" s="311">
        <v>42185</v>
      </c>
      <c r="B11" s="116">
        <v>8559155</v>
      </c>
      <c r="C11" s="116">
        <v>16450439</v>
      </c>
      <c r="D11" s="116" t="s">
        <v>826</v>
      </c>
      <c r="E11" s="311">
        <v>42157</v>
      </c>
      <c r="F11" s="311">
        <v>42143</v>
      </c>
      <c r="G11" s="329">
        <v>133000</v>
      </c>
      <c r="H11" s="329">
        <v>139000</v>
      </c>
      <c r="I11" s="329">
        <v>111200</v>
      </c>
      <c r="J11" s="329">
        <v>139674.34</v>
      </c>
      <c r="K11" s="329">
        <v>28474.34</v>
      </c>
      <c r="L11" s="116" t="s">
        <v>827</v>
      </c>
      <c r="M11" s="116" t="s">
        <v>16</v>
      </c>
      <c r="N11" s="223" t="s">
        <v>944</v>
      </c>
      <c r="O11" s="223" t="s">
        <v>958</v>
      </c>
      <c r="P11" s="215" t="s">
        <v>51</v>
      </c>
    </row>
    <row r="12" spans="1:16" s="57" customFormat="1" ht="45">
      <c r="A12" s="311">
        <v>42185</v>
      </c>
      <c r="B12" s="116">
        <v>8574636</v>
      </c>
      <c r="C12" s="116">
        <v>15190275</v>
      </c>
      <c r="D12" s="116" t="s">
        <v>825</v>
      </c>
      <c r="E12" s="311">
        <v>42180</v>
      </c>
      <c r="F12" s="311">
        <v>42167</v>
      </c>
      <c r="G12" s="329">
        <v>74238.55</v>
      </c>
      <c r="H12" s="329">
        <v>17000</v>
      </c>
      <c r="I12" s="329">
        <v>13600</v>
      </c>
      <c r="J12" s="329">
        <v>121754.99</v>
      </c>
      <c r="K12" s="329">
        <v>108154.99</v>
      </c>
      <c r="L12" s="116" t="s">
        <v>827</v>
      </c>
      <c r="M12" s="116" t="s">
        <v>16</v>
      </c>
      <c r="N12" s="215" t="s">
        <v>939</v>
      </c>
      <c r="O12" s="116" t="s">
        <v>940</v>
      </c>
      <c r="P12" s="215" t="s">
        <v>51</v>
      </c>
    </row>
    <row r="13" spans="1:16" s="57" customFormat="1" ht="45">
      <c r="A13" s="311">
        <v>42185</v>
      </c>
      <c r="B13" s="116">
        <v>8546064</v>
      </c>
      <c r="C13" s="116">
        <v>15354889</v>
      </c>
      <c r="D13" s="116" t="s">
        <v>826</v>
      </c>
      <c r="E13" s="311">
        <v>42164</v>
      </c>
      <c r="F13" s="311">
        <v>42150</v>
      </c>
      <c r="G13" s="329">
        <v>141200</v>
      </c>
      <c r="H13" s="329">
        <v>47000</v>
      </c>
      <c r="I13" s="329">
        <v>37600</v>
      </c>
      <c r="J13" s="329">
        <v>195851.95</v>
      </c>
      <c r="K13" s="329">
        <v>158251.95000000001</v>
      </c>
      <c r="L13" s="116" t="s">
        <v>827</v>
      </c>
      <c r="M13" s="116" t="s">
        <v>16</v>
      </c>
      <c r="N13" s="215" t="s">
        <v>939</v>
      </c>
      <c r="O13" s="116" t="s">
        <v>940</v>
      </c>
      <c r="P13" s="215" t="s">
        <v>51</v>
      </c>
    </row>
    <row r="14" spans="1:16" s="57" customFormat="1" ht="45">
      <c r="A14" s="311">
        <v>42185</v>
      </c>
      <c r="B14" s="116">
        <v>8561336</v>
      </c>
      <c r="C14" s="116">
        <v>14962195</v>
      </c>
      <c r="D14" s="116" t="s">
        <v>826</v>
      </c>
      <c r="E14" s="311">
        <v>42165</v>
      </c>
      <c r="F14" s="311">
        <v>42151</v>
      </c>
      <c r="G14" s="329">
        <v>114697.84</v>
      </c>
      <c r="H14" s="329">
        <v>85000</v>
      </c>
      <c r="I14" s="329">
        <v>68000</v>
      </c>
      <c r="J14" s="329">
        <v>180894.61</v>
      </c>
      <c r="K14" s="329">
        <v>112894.61</v>
      </c>
      <c r="L14" s="116" t="s">
        <v>827</v>
      </c>
      <c r="M14" s="116" t="s">
        <v>16</v>
      </c>
      <c r="N14" s="215" t="s">
        <v>939</v>
      </c>
      <c r="O14" s="116" t="s">
        <v>940</v>
      </c>
      <c r="P14" s="215" t="s">
        <v>51</v>
      </c>
    </row>
    <row r="15" spans="1:16" s="57" customFormat="1" ht="45">
      <c r="A15" s="311">
        <v>42185</v>
      </c>
      <c r="B15" s="116">
        <v>8569458</v>
      </c>
      <c r="C15" s="116">
        <v>15331259</v>
      </c>
      <c r="D15" s="116" t="s">
        <v>824</v>
      </c>
      <c r="E15" s="311">
        <v>42157</v>
      </c>
      <c r="F15" s="311">
        <v>42143</v>
      </c>
      <c r="G15" s="329">
        <v>99577.15</v>
      </c>
      <c r="H15" s="329">
        <v>98000</v>
      </c>
      <c r="I15" s="329">
        <v>78400</v>
      </c>
      <c r="J15" s="329">
        <v>122121.18</v>
      </c>
      <c r="K15" s="329">
        <v>43721.18</v>
      </c>
      <c r="L15" s="116" t="s">
        <v>827</v>
      </c>
      <c r="M15" s="116" t="s">
        <v>16</v>
      </c>
      <c r="N15" s="215" t="s">
        <v>939</v>
      </c>
      <c r="O15" s="116" t="s">
        <v>940</v>
      </c>
      <c r="P15" s="215" t="s">
        <v>51</v>
      </c>
    </row>
    <row r="16" spans="1:16" ht="45">
      <c r="A16" s="311">
        <v>42185</v>
      </c>
      <c r="B16" s="116">
        <v>8569105</v>
      </c>
      <c r="C16" s="116">
        <v>15258155</v>
      </c>
      <c r="D16" s="116" t="s">
        <v>824</v>
      </c>
      <c r="E16" s="311">
        <v>42180</v>
      </c>
      <c r="F16" s="311">
        <v>42167</v>
      </c>
      <c r="G16" s="329">
        <v>144912.22</v>
      </c>
      <c r="H16" s="329">
        <v>110500</v>
      </c>
      <c r="I16" s="329">
        <v>88400</v>
      </c>
      <c r="J16" s="329">
        <v>170905.07</v>
      </c>
      <c r="K16" s="329">
        <v>82505.070000000007</v>
      </c>
      <c r="L16" s="116" t="s">
        <v>827</v>
      </c>
      <c r="M16" s="116" t="s">
        <v>16</v>
      </c>
      <c r="N16" s="215" t="s">
        <v>939</v>
      </c>
      <c r="O16" s="116" t="s">
        <v>940</v>
      </c>
      <c r="P16" s="215" t="s">
        <v>51</v>
      </c>
    </row>
    <row r="17" spans="1:16" s="178" customFormat="1" ht="45">
      <c r="A17" s="311">
        <v>42155</v>
      </c>
      <c r="B17" s="209">
        <v>8554558</v>
      </c>
      <c r="C17" s="321">
        <v>16438327</v>
      </c>
      <c r="D17" s="209" t="s">
        <v>826</v>
      </c>
      <c r="E17" s="322">
        <v>42129</v>
      </c>
      <c r="F17" s="322">
        <v>42115</v>
      </c>
      <c r="G17" s="323">
        <v>105354.13</v>
      </c>
      <c r="H17" s="323">
        <v>139900</v>
      </c>
      <c r="I17" s="323">
        <v>111920</v>
      </c>
      <c r="J17" s="315">
        <v>122187.64</v>
      </c>
      <c r="K17" s="315">
        <v>10267.64</v>
      </c>
      <c r="L17" s="209" t="s">
        <v>827</v>
      </c>
      <c r="M17" s="209" t="s">
        <v>16</v>
      </c>
      <c r="N17" s="215" t="s">
        <v>939</v>
      </c>
      <c r="O17" s="215" t="s">
        <v>74</v>
      </c>
      <c r="P17" s="215" t="s">
        <v>51</v>
      </c>
    </row>
    <row r="18" spans="1:16" s="178" customFormat="1" ht="90">
      <c r="A18" s="311">
        <v>42155</v>
      </c>
      <c r="B18" s="209">
        <v>8549818</v>
      </c>
      <c r="C18" s="321">
        <v>15508328</v>
      </c>
      <c r="D18" s="209" t="s">
        <v>826</v>
      </c>
      <c r="E18" s="322">
        <v>42144</v>
      </c>
      <c r="F18" s="322">
        <v>42124</v>
      </c>
      <c r="G18" s="323">
        <v>72325.509999999995</v>
      </c>
      <c r="H18" s="323">
        <v>8000</v>
      </c>
      <c r="I18" s="323">
        <v>6400</v>
      </c>
      <c r="J18" s="315">
        <v>88958.26</v>
      </c>
      <c r="K18" s="315">
        <v>82558.259999999995</v>
      </c>
      <c r="L18" s="209" t="s">
        <v>827</v>
      </c>
      <c r="M18" s="209" t="s">
        <v>16</v>
      </c>
      <c r="N18" s="215" t="s">
        <v>1140</v>
      </c>
      <c r="O18" s="223" t="s">
        <v>1141</v>
      </c>
      <c r="P18" s="318" t="s">
        <v>51</v>
      </c>
    </row>
    <row r="19" spans="1:16" s="178" customFormat="1" ht="45">
      <c r="A19" s="311">
        <v>42155</v>
      </c>
      <c r="B19" s="209">
        <v>8571669</v>
      </c>
      <c r="C19" s="321">
        <v>15251937</v>
      </c>
      <c r="D19" s="209" t="s">
        <v>824</v>
      </c>
      <c r="E19" s="322">
        <v>42143</v>
      </c>
      <c r="F19" s="322">
        <v>42129</v>
      </c>
      <c r="G19" s="323">
        <v>147749.26</v>
      </c>
      <c r="H19" s="323">
        <v>160000</v>
      </c>
      <c r="I19" s="323">
        <v>128000</v>
      </c>
      <c r="J19" s="315">
        <v>230622.86</v>
      </c>
      <c r="K19" s="315">
        <v>102622.86</v>
      </c>
      <c r="L19" s="209" t="s">
        <v>827</v>
      </c>
      <c r="M19" s="209" t="s">
        <v>16</v>
      </c>
      <c r="N19" s="215" t="s">
        <v>939</v>
      </c>
      <c r="O19" s="215" t="s">
        <v>74</v>
      </c>
      <c r="P19" s="215" t="s">
        <v>51</v>
      </c>
    </row>
    <row r="20" spans="1:16" s="178" customFormat="1" ht="30">
      <c r="A20" s="311">
        <v>42155</v>
      </c>
      <c r="B20" s="209">
        <v>8558255</v>
      </c>
      <c r="C20" s="321">
        <v>16438160</v>
      </c>
      <c r="D20" s="209" t="s">
        <v>826</v>
      </c>
      <c r="E20" s="322">
        <v>42151</v>
      </c>
      <c r="F20" s="322">
        <v>42138</v>
      </c>
      <c r="G20" s="323">
        <v>80294.81</v>
      </c>
      <c r="H20" s="323">
        <v>119000</v>
      </c>
      <c r="I20" s="323">
        <v>95200</v>
      </c>
      <c r="J20" s="315">
        <v>88318.71</v>
      </c>
      <c r="K20" s="315">
        <v>-6881.29</v>
      </c>
      <c r="L20" s="209" t="s">
        <v>827</v>
      </c>
      <c r="M20" s="209" t="s">
        <v>16</v>
      </c>
      <c r="N20" s="215" t="s">
        <v>943</v>
      </c>
      <c r="O20" s="215" t="s">
        <v>74</v>
      </c>
      <c r="P20" s="215" t="s">
        <v>51</v>
      </c>
    </row>
    <row r="21" spans="1:16" s="178" customFormat="1" ht="45">
      <c r="A21" s="311">
        <v>42155</v>
      </c>
      <c r="B21" s="209">
        <v>8524163</v>
      </c>
      <c r="C21" s="321">
        <v>15275324</v>
      </c>
      <c r="D21" s="209" t="s">
        <v>823</v>
      </c>
      <c r="E21" s="322">
        <v>42153</v>
      </c>
      <c r="F21" s="322">
        <v>42139</v>
      </c>
      <c r="G21" s="323">
        <v>104594.1</v>
      </c>
      <c r="H21" s="323">
        <v>135000</v>
      </c>
      <c r="I21" s="323">
        <v>108000</v>
      </c>
      <c r="J21" s="315">
        <v>154140.44</v>
      </c>
      <c r="K21" s="315">
        <v>46140.44</v>
      </c>
      <c r="L21" s="209" t="s">
        <v>827</v>
      </c>
      <c r="M21" s="209" t="s">
        <v>16</v>
      </c>
      <c r="N21" s="215" t="s">
        <v>939</v>
      </c>
      <c r="O21" s="215" t="s">
        <v>74</v>
      </c>
      <c r="P21" s="215" t="s">
        <v>51</v>
      </c>
    </row>
    <row r="22" spans="1:16" s="178" customFormat="1" ht="75">
      <c r="A22" s="311">
        <v>42155</v>
      </c>
      <c r="B22" s="209">
        <v>8546236</v>
      </c>
      <c r="C22" s="321">
        <v>16096422</v>
      </c>
      <c r="D22" s="209" t="s">
        <v>826</v>
      </c>
      <c r="E22" s="322">
        <v>42137</v>
      </c>
      <c r="F22" s="322">
        <v>42096</v>
      </c>
      <c r="G22" s="323">
        <v>127167.31</v>
      </c>
      <c r="H22" s="323">
        <v>235000</v>
      </c>
      <c r="I22" s="323">
        <v>188000</v>
      </c>
      <c r="J22" s="315">
        <v>143894.70000000001</v>
      </c>
      <c r="K22" s="315">
        <v>-44105.3</v>
      </c>
      <c r="L22" s="209" t="s">
        <v>827</v>
      </c>
      <c r="M22" s="209" t="s">
        <v>16</v>
      </c>
      <c r="N22" s="215" t="s">
        <v>1142</v>
      </c>
      <c r="O22" s="223" t="s">
        <v>1143</v>
      </c>
      <c r="P22" s="318" t="s">
        <v>51</v>
      </c>
    </row>
    <row r="23" spans="1:16" s="178" customFormat="1" ht="45">
      <c r="A23" s="311">
        <v>42155</v>
      </c>
      <c r="B23" s="209">
        <v>8555330</v>
      </c>
      <c r="C23" s="321">
        <v>14960280</v>
      </c>
      <c r="D23" s="209" t="s">
        <v>826</v>
      </c>
      <c r="E23" s="322">
        <v>42145</v>
      </c>
      <c r="F23" s="322">
        <v>42132</v>
      </c>
      <c r="G23" s="323">
        <v>64885.15</v>
      </c>
      <c r="H23" s="323">
        <v>75000</v>
      </c>
      <c r="I23" s="323">
        <v>60000</v>
      </c>
      <c r="J23" s="315">
        <v>85827.42</v>
      </c>
      <c r="K23" s="315">
        <v>25827.42</v>
      </c>
      <c r="L23" s="209" t="s">
        <v>827</v>
      </c>
      <c r="M23" s="209" t="s">
        <v>16</v>
      </c>
      <c r="N23" s="215" t="s">
        <v>939</v>
      </c>
      <c r="O23" s="215" t="s">
        <v>74</v>
      </c>
      <c r="P23" s="215" t="s">
        <v>51</v>
      </c>
    </row>
    <row r="24" spans="1:16" s="178" customFormat="1" ht="30">
      <c r="A24" s="311">
        <v>42155</v>
      </c>
      <c r="B24" s="209">
        <v>8550635</v>
      </c>
      <c r="C24" s="321">
        <v>15982820</v>
      </c>
      <c r="D24" s="209" t="s">
        <v>826</v>
      </c>
      <c r="E24" s="322">
        <v>42129</v>
      </c>
      <c r="F24" s="322">
        <v>42115</v>
      </c>
      <c r="G24" s="323">
        <v>45445.46</v>
      </c>
      <c r="H24" s="323">
        <v>79000</v>
      </c>
      <c r="I24" s="323">
        <v>63200</v>
      </c>
      <c r="J24" s="315">
        <v>59037.5</v>
      </c>
      <c r="K24" s="315">
        <v>-4162.5</v>
      </c>
      <c r="L24" s="209" t="s">
        <v>827</v>
      </c>
      <c r="M24" s="209" t="s">
        <v>16</v>
      </c>
      <c r="N24" s="215" t="s">
        <v>943</v>
      </c>
      <c r="O24" s="215" t="s">
        <v>74</v>
      </c>
      <c r="P24" s="215" t="s">
        <v>51</v>
      </c>
    </row>
    <row r="25" spans="1:16" s="178" customFormat="1" ht="105">
      <c r="A25" s="311">
        <v>42155</v>
      </c>
      <c r="B25" s="209">
        <v>8569117</v>
      </c>
      <c r="C25" s="321">
        <v>15260581</v>
      </c>
      <c r="D25" s="209" t="s">
        <v>824</v>
      </c>
      <c r="E25" s="322">
        <v>42128</v>
      </c>
      <c r="F25" s="322">
        <v>41977</v>
      </c>
      <c r="G25" s="323">
        <v>93410.12</v>
      </c>
      <c r="H25" s="334">
        <v>129900</v>
      </c>
      <c r="I25" s="323">
        <v>103920</v>
      </c>
      <c r="J25" s="315">
        <v>102699.64</v>
      </c>
      <c r="K25" s="315">
        <v>-1220.3599999999999</v>
      </c>
      <c r="L25" s="209" t="s">
        <v>827</v>
      </c>
      <c r="M25" s="209" t="s">
        <v>16</v>
      </c>
      <c r="N25" s="215" t="s">
        <v>1144</v>
      </c>
      <c r="O25" s="215" t="s">
        <v>74</v>
      </c>
      <c r="P25" s="215" t="s">
        <v>51</v>
      </c>
    </row>
    <row r="26" spans="1:16" s="178" customFormat="1" ht="45">
      <c r="A26" s="311">
        <v>42155</v>
      </c>
      <c r="B26" s="209">
        <v>8561887</v>
      </c>
      <c r="C26" s="321">
        <v>15619208</v>
      </c>
      <c r="D26" s="209" t="s">
        <v>826</v>
      </c>
      <c r="E26" s="322">
        <v>42142</v>
      </c>
      <c r="F26" s="322">
        <v>42128</v>
      </c>
      <c r="G26" s="323">
        <v>114326.54</v>
      </c>
      <c r="H26" s="323">
        <v>42000</v>
      </c>
      <c r="I26" s="323">
        <v>33600</v>
      </c>
      <c r="J26" s="315">
        <v>160643.9</v>
      </c>
      <c r="K26" s="315">
        <v>127043.9</v>
      </c>
      <c r="L26" s="209" t="s">
        <v>827</v>
      </c>
      <c r="M26" s="209" t="s">
        <v>16</v>
      </c>
      <c r="N26" s="215" t="s">
        <v>939</v>
      </c>
      <c r="O26" s="215" t="s">
        <v>74</v>
      </c>
      <c r="P26" s="215" t="s">
        <v>51</v>
      </c>
    </row>
    <row r="27" spans="1:16" s="178" customFormat="1" ht="105">
      <c r="A27" s="311">
        <v>42155</v>
      </c>
      <c r="B27" s="209">
        <v>8569890</v>
      </c>
      <c r="C27" s="321">
        <v>15150832</v>
      </c>
      <c r="D27" s="209" t="s">
        <v>824</v>
      </c>
      <c r="E27" s="322">
        <v>42129</v>
      </c>
      <c r="F27" s="322">
        <v>41996</v>
      </c>
      <c r="G27" s="323">
        <v>81147.39</v>
      </c>
      <c r="H27" s="323">
        <v>177000</v>
      </c>
      <c r="I27" s="323">
        <v>141600</v>
      </c>
      <c r="J27" s="315">
        <v>140116.01999999999</v>
      </c>
      <c r="K27" s="315">
        <v>-1483.98</v>
      </c>
      <c r="L27" s="209" t="s">
        <v>827</v>
      </c>
      <c r="M27" s="209" t="s">
        <v>16</v>
      </c>
      <c r="N27" s="215" t="s">
        <v>1145</v>
      </c>
      <c r="O27" s="215" t="s">
        <v>74</v>
      </c>
      <c r="P27" s="215" t="s">
        <v>51</v>
      </c>
    </row>
    <row r="28" spans="1:16" s="178" customFormat="1" ht="30">
      <c r="A28" s="311">
        <v>42124</v>
      </c>
      <c r="B28" s="209">
        <v>8560734</v>
      </c>
      <c r="C28" s="321">
        <v>14825392</v>
      </c>
      <c r="D28" s="209" t="s">
        <v>826</v>
      </c>
      <c r="E28" s="322">
        <v>42111</v>
      </c>
      <c r="F28" s="322">
        <v>42097</v>
      </c>
      <c r="G28" s="323">
        <v>48231.44</v>
      </c>
      <c r="H28" s="323">
        <v>130000</v>
      </c>
      <c r="I28" s="323">
        <v>104000</v>
      </c>
      <c r="J28" s="315">
        <v>65249.72</v>
      </c>
      <c r="K28" s="315">
        <v>-38750.28</v>
      </c>
      <c r="L28" s="209" t="s">
        <v>827</v>
      </c>
      <c r="M28" s="209" t="s">
        <v>16</v>
      </c>
      <c r="N28" s="215" t="s">
        <v>943</v>
      </c>
      <c r="O28" s="215" t="s">
        <v>74</v>
      </c>
      <c r="P28" s="215" t="s">
        <v>51</v>
      </c>
    </row>
    <row r="29" spans="1:16" s="178" customFormat="1" ht="30">
      <c r="A29" s="311">
        <v>42124</v>
      </c>
      <c r="B29" s="209">
        <v>8565401</v>
      </c>
      <c r="C29" s="321">
        <v>15634975</v>
      </c>
      <c r="D29" s="209" t="s">
        <v>826</v>
      </c>
      <c r="E29" s="322">
        <v>42096</v>
      </c>
      <c r="F29" s="322">
        <v>42088</v>
      </c>
      <c r="G29" s="323">
        <v>60676.11</v>
      </c>
      <c r="H29" s="323">
        <v>113000</v>
      </c>
      <c r="I29" s="323">
        <v>90400</v>
      </c>
      <c r="J29" s="315">
        <v>75759.56</v>
      </c>
      <c r="K29" s="315">
        <v>-14640.44</v>
      </c>
      <c r="L29" s="209" t="s">
        <v>827</v>
      </c>
      <c r="M29" s="209" t="s">
        <v>16</v>
      </c>
      <c r="N29" s="215" t="s">
        <v>943</v>
      </c>
      <c r="O29" s="215" t="s">
        <v>74</v>
      </c>
      <c r="P29" s="215" t="s">
        <v>51</v>
      </c>
    </row>
    <row r="30" spans="1:16" s="178" customFormat="1" ht="30">
      <c r="A30" s="311">
        <v>42124</v>
      </c>
      <c r="B30" s="209">
        <v>8567378</v>
      </c>
      <c r="C30" s="321">
        <v>16209769</v>
      </c>
      <c r="D30" s="209" t="s">
        <v>826</v>
      </c>
      <c r="E30" s="322">
        <v>42096</v>
      </c>
      <c r="F30" s="322">
        <v>42082</v>
      </c>
      <c r="G30" s="323">
        <v>74366.14</v>
      </c>
      <c r="H30" s="323">
        <v>115000</v>
      </c>
      <c r="I30" s="323">
        <v>92000</v>
      </c>
      <c r="J30" s="315">
        <v>86317.75</v>
      </c>
      <c r="K30" s="315">
        <v>-5682.25</v>
      </c>
      <c r="L30" s="209" t="s">
        <v>827</v>
      </c>
      <c r="M30" s="209" t="s">
        <v>16</v>
      </c>
      <c r="N30" s="215" t="s">
        <v>943</v>
      </c>
      <c r="O30" s="215" t="s">
        <v>74</v>
      </c>
      <c r="P30" s="215" t="s">
        <v>51</v>
      </c>
    </row>
    <row r="31" spans="1:16" s="178" customFormat="1" ht="30">
      <c r="A31" s="311">
        <v>42124</v>
      </c>
      <c r="B31" s="209">
        <v>8543991</v>
      </c>
      <c r="C31" s="321">
        <v>15616519</v>
      </c>
      <c r="D31" s="209" t="s">
        <v>826</v>
      </c>
      <c r="E31" s="322">
        <v>42100</v>
      </c>
      <c r="F31" s="322">
        <v>42086</v>
      </c>
      <c r="G31" s="323">
        <v>80370.289999999994</v>
      </c>
      <c r="H31" s="323">
        <v>130000</v>
      </c>
      <c r="I31" s="323">
        <v>104000</v>
      </c>
      <c r="J31" s="315">
        <v>96343.99</v>
      </c>
      <c r="K31" s="315">
        <v>-7656.01</v>
      </c>
      <c r="L31" s="209" t="s">
        <v>827</v>
      </c>
      <c r="M31" s="209" t="s">
        <v>16</v>
      </c>
      <c r="N31" s="215" t="s">
        <v>943</v>
      </c>
      <c r="O31" s="215" t="s">
        <v>74</v>
      </c>
      <c r="P31" s="215" t="s">
        <v>51</v>
      </c>
    </row>
    <row r="32" spans="1:16" s="178" customFormat="1" ht="45">
      <c r="A32" s="311">
        <v>42124</v>
      </c>
      <c r="B32" s="209">
        <v>8524721</v>
      </c>
      <c r="C32" s="321">
        <v>15150865</v>
      </c>
      <c r="D32" s="209" t="s">
        <v>823</v>
      </c>
      <c r="E32" s="322">
        <v>42109</v>
      </c>
      <c r="F32" s="322">
        <v>42096</v>
      </c>
      <c r="G32" s="323">
        <v>71328.52</v>
      </c>
      <c r="H32" s="323">
        <v>59900</v>
      </c>
      <c r="I32" s="323">
        <v>47920</v>
      </c>
      <c r="J32" s="315">
        <v>106891.58</v>
      </c>
      <c r="K32" s="315">
        <v>58971.58</v>
      </c>
      <c r="L32" s="209" t="s">
        <v>827</v>
      </c>
      <c r="M32" s="209" t="s">
        <v>16</v>
      </c>
      <c r="N32" s="215" t="s">
        <v>1152</v>
      </c>
      <c r="O32" s="215" t="s">
        <v>74</v>
      </c>
      <c r="P32" s="215" t="s">
        <v>51</v>
      </c>
    </row>
    <row r="33" spans="1:16" s="178" customFormat="1" ht="45">
      <c r="A33" s="311">
        <v>42124</v>
      </c>
      <c r="B33" s="209">
        <v>8540617</v>
      </c>
      <c r="C33" s="321">
        <v>14956957</v>
      </c>
      <c r="D33" s="209" t="s">
        <v>826</v>
      </c>
      <c r="E33" s="322">
        <v>42123</v>
      </c>
      <c r="F33" s="322">
        <v>42109</v>
      </c>
      <c r="G33" s="323">
        <v>60018</v>
      </c>
      <c r="H33" s="323">
        <v>90000</v>
      </c>
      <c r="I33" s="323">
        <v>72000</v>
      </c>
      <c r="J33" s="315">
        <v>85457.29</v>
      </c>
      <c r="K33" s="315">
        <v>13457.29</v>
      </c>
      <c r="L33" s="209" t="s">
        <v>827</v>
      </c>
      <c r="M33" s="209" t="s">
        <v>16</v>
      </c>
      <c r="N33" s="215" t="s">
        <v>1152</v>
      </c>
      <c r="O33" s="215" t="s">
        <v>74</v>
      </c>
      <c r="P33" s="215" t="s">
        <v>51</v>
      </c>
    </row>
    <row r="34" spans="1:16" s="178" customFormat="1" ht="30">
      <c r="A34" s="311">
        <v>42124</v>
      </c>
      <c r="B34" s="209">
        <v>8533872</v>
      </c>
      <c r="C34" s="321">
        <v>14848477</v>
      </c>
      <c r="D34" s="209" t="s">
        <v>840</v>
      </c>
      <c r="E34" s="322">
        <v>42096</v>
      </c>
      <c r="F34" s="322">
        <v>42082</v>
      </c>
      <c r="G34" s="323">
        <v>91579.51</v>
      </c>
      <c r="H34" s="323">
        <v>241000</v>
      </c>
      <c r="I34" s="323">
        <v>192800</v>
      </c>
      <c r="J34" s="315">
        <v>111900.39</v>
      </c>
      <c r="K34" s="315">
        <v>-80899.61</v>
      </c>
      <c r="L34" s="209" t="s">
        <v>827</v>
      </c>
      <c r="M34" s="209" t="s">
        <v>16</v>
      </c>
      <c r="N34" s="215" t="s">
        <v>943</v>
      </c>
      <c r="O34" s="215" t="s">
        <v>74</v>
      </c>
      <c r="P34" s="215" t="s">
        <v>51</v>
      </c>
    </row>
    <row r="35" spans="1:16" s="178" customFormat="1" ht="30">
      <c r="A35" s="311">
        <v>42124</v>
      </c>
      <c r="B35" s="209">
        <v>8523175</v>
      </c>
      <c r="C35" s="321">
        <v>15165418</v>
      </c>
      <c r="D35" s="209" t="s">
        <v>823</v>
      </c>
      <c r="E35" s="322">
        <v>42116</v>
      </c>
      <c r="F35" s="322">
        <v>42102</v>
      </c>
      <c r="G35" s="323">
        <v>28562.77</v>
      </c>
      <c r="H35" s="323">
        <v>70000</v>
      </c>
      <c r="I35" s="323">
        <v>56000</v>
      </c>
      <c r="J35" s="315">
        <v>55835.06</v>
      </c>
      <c r="K35" s="315">
        <v>-164.94</v>
      </c>
      <c r="L35" s="209" t="s">
        <v>827</v>
      </c>
      <c r="M35" s="209" t="s">
        <v>16</v>
      </c>
      <c r="N35" s="215" t="s">
        <v>943</v>
      </c>
      <c r="O35" s="215" t="s">
        <v>74</v>
      </c>
      <c r="P35" s="215" t="s">
        <v>51</v>
      </c>
    </row>
    <row r="36" spans="1:16" s="178" customFormat="1" ht="45">
      <c r="A36" s="311">
        <v>42124</v>
      </c>
      <c r="B36" s="209">
        <v>8548984</v>
      </c>
      <c r="C36" s="321">
        <v>14960835</v>
      </c>
      <c r="D36" s="209" t="s">
        <v>826</v>
      </c>
      <c r="E36" s="322">
        <v>42103</v>
      </c>
      <c r="F36" s="322">
        <v>42090</v>
      </c>
      <c r="G36" s="323">
        <v>146151.67999999999</v>
      </c>
      <c r="H36" s="323">
        <v>85000</v>
      </c>
      <c r="I36" s="323">
        <v>68000</v>
      </c>
      <c r="J36" s="315">
        <v>282052.96999999997</v>
      </c>
      <c r="K36" s="315">
        <v>214052.97</v>
      </c>
      <c r="L36" s="209" t="s">
        <v>827</v>
      </c>
      <c r="M36" s="209" t="s">
        <v>16</v>
      </c>
      <c r="N36" s="215" t="s">
        <v>1152</v>
      </c>
      <c r="O36" s="215" t="s">
        <v>74</v>
      </c>
      <c r="P36" s="215" t="s">
        <v>51</v>
      </c>
    </row>
    <row r="37" spans="1:16" s="178" customFormat="1" ht="30">
      <c r="A37" s="311">
        <v>42124</v>
      </c>
      <c r="B37" s="209">
        <v>8561572</v>
      </c>
      <c r="C37" s="321">
        <v>15067747</v>
      </c>
      <c r="D37" s="209" t="s">
        <v>826</v>
      </c>
      <c r="E37" s="322">
        <v>42111</v>
      </c>
      <c r="F37" s="322">
        <v>42097</v>
      </c>
      <c r="G37" s="323">
        <v>124000</v>
      </c>
      <c r="H37" s="323">
        <v>230000</v>
      </c>
      <c r="I37" s="323">
        <v>184000</v>
      </c>
      <c r="J37" s="315">
        <v>179222.12</v>
      </c>
      <c r="K37" s="315">
        <v>-4777.88</v>
      </c>
      <c r="L37" s="209" t="s">
        <v>827</v>
      </c>
      <c r="M37" s="209" t="s">
        <v>16</v>
      </c>
      <c r="N37" s="215" t="s">
        <v>943</v>
      </c>
      <c r="O37" s="215" t="s">
        <v>74</v>
      </c>
      <c r="P37" s="215" t="s">
        <v>51</v>
      </c>
    </row>
    <row r="38" spans="1:16" s="178" customFormat="1" ht="30">
      <c r="A38" s="311">
        <v>42124</v>
      </c>
      <c r="B38" s="209">
        <v>8525024</v>
      </c>
      <c r="C38" s="321">
        <v>15153828</v>
      </c>
      <c r="D38" s="209" t="s">
        <v>823</v>
      </c>
      <c r="E38" s="322">
        <v>42101</v>
      </c>
      <c r="F38" s="322">
        <v>42087</v>
      </c>
      <c r="G38" s="323">
        <v>53371.41</v>
      </c>
      <c r="H38" s="323">
        <v>109000</v>
      </c>
      <c r="I38" s="323">
        <v>87200</v>
      </c>
      <c r="J38" s="315">
        <v>63717.17</v>
      </c>
      <c r="K38" s="315">
        <v>-23482.83</v>
      </c>
      <c r="L38" s="209" t="s">
        <v>827</v>
      </c>
      <c r="M38" s="209" t="s">
        <v>16</v>
      </c>
      <c r="N38" s="215" t="s">
        <v>943</v>
      </c>
      <c r="O38" s="215" t="s">
        <v>74</v>
      </c>
      <c r="P38" s="215" t="s">
        <v>51</v>
      </c>
    </row>
    <row r="39" spans="1:16" s="178" customFormat="1" ht="30">
      <c r="A39" s="311">
        <v>42124</v>
      </c>
      <c r="B39" s="209">
        <v>8525476</v>
      </c>
      <c r="C39" s="321">
        <v>16387003</v>
      </c>
      <c r="D39" s="209" t="s">
        <v>823</v>
      </c>
      <c r="E39" s="322">
        <v>42101</v>
      </c>
      <c r="F39" s="322">
        <v>42087</v>
      </c>
      <c r="G39" s="323">
        <v>80502.080000000002</v>
      </c>
      <c r="H39" s="323">
        <v>132000</v>
      </c>
      <c r="I39" s="323">
        <v>105600</v>
      </c>
      <c r="J39" s="315">
        <v>89313.15</v>
      </c>
      <c r="K39" s="315">
        <v>-16286.85</v>
      </c>
      <c r="L39" s="209" t="s">
        <v>827</v>
      </c>
      <c r="M39" s="209" t="s">
        <v>16</v>
      </c>
      <c r="N39" s="215" t="s">
        <v>943</v>
      </c>
      <c r="O39" s="215" t="s">
        <v>74</v>
      </c>
      <c r="P39" s="215" t="s">
        <v>51</v>
      </c>
    </row>
    <row r="40" spans="1:16" s="178" customFormat="1" ht="45">
      <c r="A40" s="311">
        <v>42124</v>
      </c>
      <c r="B40" s="209">
        <v>8526937</v>
      </c>
      <c r="C40" s="321">
        <v>16212656</v>
      </c>
      <c r="D40" s="209" t="s">
        <v>823</v>
      </c>
      <c r="E40" s="322">
        <v>42096</v>
      </c>
      <c r="F40" s="322">
        <v>42082</v>
      </c>
      <c r="G40" s="323">
        <v>120641.52</v>
      </c>
      <c r="H40" s="323">
        <v>147000</v>
      </c>
      <c r="I40" s="323">
        <v>117600</v>
      </c>
      <c r="J40" s="315">
        <v>165002.09</v>
      </c>
      <c r="K40" s="315">
        <v>47402.09</v>
      </c>
      <c r="L40" s="209" t="s">
        <v>827</v>
      </c>
      <c r="M40" s="209" t="s">
        <v>16</v>
      </c>
      <c r="N40" s="215" t="s">
        <v>1152</v>
      </c>
      <c r="O40" s="215" t="s">
        <v>74</v>
      </c>
      <c r="P40" s="215" t="s">
        <v>51</v>
      </c>
    </row>
    <row r="41" spans="1:16" s="178" customFormat="1" ht="45">
      <c r="A41" s="311">
        <v>42124</v>
      </c>
      <c r="B41" s="209">
        <v>8567822</v>
      </c>
      <c r="C41" s="321">
        <v>14956601</v>
      </c>
      <c r="D41" s="209" t="s">
        <v>826</v>
      </c>
      <c r="E41" s="322">
        <v>42115</v>
      </c>
      <c r="F41" s="322">
        <v>42101</v>
      </c>
      <c r="G41" s="323">
        <v>111592.48</v>
      </c>
      <c r="H41" s="323">
        <v>95000</v>
      </c>
      <c r="I41" s="323">
        <v>76000</v>
      </c>
      <c r="J41" s="315">
        <v>156852.26999999999</v>
      </c>
      <c r="K41" s="315">
        <v>80852.27</v>
      </c>
      <c r="L41" s="209" t="s">
        <v>827</v>
      </c>
      <c r="M41" s="209" t="s">
        <v>16</v>
      </c>
      <c r="N41" s="215" t="s">
        <v>1152</v>
      </c>
      <c r="O41" s="215" t="s">
        <v>74</v>
      </c>
      <c r="P41" s="215" t="s">
        <v>51</v>
      </c>
    </row>
    <row r="42" spans="1:16" s="178" customFormat="1">
      <c r="A42" s="159"/>
      <c r="B42" s="118"/>
      <c r="C42" s="152"/>
      <c r="D42" s="118"/>
      <c r="E42" s="119"/>
      <c r="F42" s="119"/>
      <c r="G42" s="319"/>
      <c r="H42" s="319"/>
      <c r="I42" s="319"/>
      <c r="J42" s="120"/>
      <c r="K42" s="120"/>
      <c r="L42" s="118"/>
      <c r="M42" s="118"/>
      <c r="N42" s="320"/>
      <c r="O42" s="320"/>
      <c r="P42" s="320"/>
    </row>
    <row r="43" spans="1:16" s="57" customFormat="1" ht="15" customHeight="1">
      <c r="A43" s="403" t="s">
        <v>734</v>
      </c>
      <c r="B43" s="404"/>
      <c r="C43" s="404"/>
      <c r="D43" s="404"/>
      <c r="E43" s="404"/>
      <c r="F43" s="404"/>
      <c r="G43" s="404"/>
      <c r="H43" s="404"/>
      <c r="I43" s="404"/>
      <c r="J43" s="404"/>
      <c r="K43" s="404"/>
      <c r="L43" s="404"/>
      <c r="M43" s="404"/>
      <c r="N43" s="404"/>
      <c r="O43" s="404"/>
      <c r="P43" s="404"/>
    </row>
    <row r="44" spans="1:16" ht="30">
      <c r="A44" s="117" t="s">
        <v>820</v>
      </c>
      <c r="B44" s="117" t="s">
        <v>8</v>
      </c>
      <c r="C44" s="117" t="s">
        <v>9</v>
      </c>
      <c r="D44" s="117" t="s">
        <v>10</v>
      </c>
      <c r="E44" s="117" t="s">
        <v>32</v>
      </c>
      <c r="F44" s="117" t="s">
        <v>781</v>
      </c>
      <c r="G44" s="117" t="s">
        <v>11</v>
      </c>
      <c r="H44" s="117" t="s">
        <v>33</v>
      </c>
      <c r="I44" s="117" t="s">
        <v>34</v>
      </c>
      <c r="J44" s="117" t="s">
        <v>35</v>
      </c>
      <c r="K44" s="117" t="s">
        <v>36</v>
      </c>
      <c r="L44" s="117" t="s">
        <v>37</v>
      </c>
      <c r="M44" s="117" t="s">
        <v>15</v>
      </c>
      <c r="N44" s="117" t="s">
        <v>830</v>
      </c>
      <c r="O44" s="117" t="s">
        <v>831</v>
      </c>
      <c r="P44" s="117" t="s">
        <v>739</v>
      </c>
    </row>
    <row r="45" spans="1:16" s="57" customFormat="1" ht="45">
      <c r="A45" s="311">
        <v>42185</v>
      </c>
      <c r="B45" s="116">
        <v>8577629</v>
      </c>
      <c r="C45" s="116">
        <v>15266265</v>
      </c>
      <c r="D45" s="116" t="s">
        <v>825</v>
      </c>
      <c r="E45" s="311">
        <v>42172</v>
      </c>
      <c r="F45" s="311">
        <v>42158</v>
      </c>
      <c r="G45" s="116">
        <v>324480.34999999998</v>
      </c>
      <c r="H45" s="116">
        <v>159000</v>
      </c>
      <c r="I45" s="116">
        <v>135150</v>
      </c>
      <c r="J45" s="116">
        <v>392007.1</v>
      </c>
      <c r="K45" s="116">
        <v>256857.1</v>
      </c>
      <c r="L45" s="116" t="s">
        <v>828</v>
      </c>
      <c r="M45" s="116" t="s">
        <v>16</v>
      </c>
      <c r="N45" s="215" t="s">
        <v>939</v>
      </c>
      <c r="O45" s="116" t="s">
        <v>940</v>
      </c>
      <c r="P45" s="215" t="s">
        <v>51</v>
      </c>
    </row>
    <row r="46" spans="1:16" s="57" customFormat="1" ht="45">
      <c r="A46" s="311">
        <v>42185</v>
      </c>
      <c r="B46" s="116">
        <v>8569991</v>
      </c>
      <c r="C46" s="116">
        <v>15251762</v>
      </c>
      <c r="D46" s="116" t="s">
        <v>824</v>
      </c>
      <c r="E46" s="311">
        <v>42166</v>
      </c>
      <c r="F46" s="311">
        <v>42152</v>
      </c>
      <c r="G46" s="116">
        <v>422179.63</v>
      </c>
      <c r="H46" s="116">
        <v>340000</v>
      </c>
      <c r="I46" s="116">
        <v>289000</v>
      </c>
      <c r="J46" s="116">
        <v>620945.30000000005</v>
      </c>
      <c r="K46" s="116">
        <v>331945.3</v>
      </c>
      <c r="L46" s="116" t="s">
        <v>828</v>
      </c>
      <c r="M46" s="116" t="s">
        <v>16</v>
      </c>
      <c r="N46" s="215" t="s">
        <v>939</v>
      </c>
      <c r="O46" s="116" t="s">
        <v>940</v>
      </c>
      <c r="P46" s="215" t="s">
        <v>51</v>
      </c>
    </row>
    <row r="47" spans="1:16" s="57" customFormat="1" ht="45">
      <c r="A47" s="311">
        <v>42185</v>
      </c>
      <c r="B47" s="116">
        <v>8578196</v>
      </c>
      <c r="C47" s="116">
        <v>15676281</v>
      </c>
      <c r="D47" s="116" t="s">
        <v>825</v>
      </c>
      <c r="E47" s="311">
        <v>42165</v>
      </c>
      <c r="F47" s="311">
        <v>42151</v>
      </c>
      <c r="G47" s="116">
        <v>218632.69</v>
      </c>
      <c r="H47" s="116">
        <v>142000</v>
      </c>
      <c r="I47" s="116">
        <v>120700</v>
      </c>
      <c r="J47" s="116">
        <v>245630.98</v>
      </c>
      <c r="K47" s="116">
        <v>124930.98</v>
      </c>
      <c r="L47" s="116" t="s">
        <v>828</v>
      </c>
      <c r="M47" s="116" t="s">
        <v>16</v>
      </c>
      <c r="N47" s="215" t="s">
        <v>939</v>
      </c>
      <c r="O47" s="116" t="s">
        <v>940</v>
      </c>
      <c r="P47" s="215" t="s">
        <v>51</v>
      </c>
    </row>
    <row r="48" spans="1:16" s="57" customFormat="1" ht="45">
      <c r="A48" s="311">
        <v>42185</v>
      </c>
      <c r="B48" s="116">
        <v>8574342</v>
      </c>
      <c r="C48" s="116">
        <v>15265580</v>
      </c>
      <c r="D48" s="116" t="s">
        <v>825</v>
      </c>
      <c r="E48" s="311">
        <v>42172</v>
      </c>
      <c r="F48" s="311">
        <v>42158</v>
      </c>
      <c r="G48" s="116">
        <v>289984.33</v>
      </c>
      <c r="H48" s="116">
        <v>249000</v>
      </c>
      <c r="I48" s="116">
        <v>211650</v>
      </c>
      <c r="J48" s="116">
        <v>368107.93</v>
      </c>
      <c r="K48" s="116">
        <v>156457.93</v>
      </c>
      <c r="L48" s="116" t="s">
        <v>828</v>
      </c>
      <c r="M48" s="116" t="s">
        <v>16</v>
      </c>
      <c r="N48" s="215" t="s">
        <v>939</v>
      </c>
      <c r="O48" s="116" t="s">
        <v>940</v>
      </c>
      <c r="P48" s="215" t="s">
        <v>51</v>
      </c>
    </row>
    <row r="49" spans="1:16" s="57" customFormat="1" ht="45">
      <c r="A49" s="311">
        <v>42185</v>
      </c>
      <c r="B49" s="116">
        <v>8545931</v>
      </c>
      <c r="C49" s="116">
        <v>14961957</v>
      </c>
      <c r="D49" s="116" t="s">
        <v>826</v>
      </c>
      <c r="E49" s="311">
        <v>42170</v>
      </c>
      <c r="F49" s="311">
        <v>42156</v>
      </c>
      <c r="G49" s="116">
        <v>167046.17000000001</v>
      </c>
      <c r="H49" s="116">
        <v>199000</v>
      </c>
      <c r="I49" s="116">
        <v>169150</v>
      </c>
      <c r="J49" s="116">
        <v>257894.6</v>
      </c>
      <c r="K49" s="116">
        <v>88744.6</v>
      </c>
      <c r="L49" s="116" t="s">
        <v>828</v>
      </c>
      <c r="M49" s="116" t="s">
        <v>16</v>
      </c>
      <c r="N49" s="215" t="s">
        <v>939</v>
      </c>
      <c r="O49" s="116" t="s">
        <v>940</v>
      </c>
      <c r="P49" s="215" t="s">
        <v>51</v>
      </c>
    </row>
    <row r="50" spans="1:16" s="57" customFormat="1" ht="30">
      <c r="A50" s="311">
        <v>42185</v>
      </c>
      <c r="B50" s="116">
        <v>8536764</v>
      </c>
      <c r="C50" s="116">
        <v>15546872</v>
      </c>
      <c r="D50" s="116" t="s">
        <v>826</v>
      </c>
      <c r="E50" s="311">
        <v>42157</v>
      </c>
      <c r="F50" s="311">
        <v>42143</v>
      </c>
      <c r="G50" s="116">
        <v>217882.28</v>
      </c>
      <c r="H50" s="116">
        <v>327000</v>
      </c>
      <c r="I50" s="116">
        <v>277950</v>
      </c>
      <c r="J50" s="116">
        <v>274300.26</v>
      </c>
      <c r="K50" s="116">
        <v>-3649.74</v>
      </c>
      <c r="L50" s="116" t="s">
        <v>828</v>
      </c>
      <c r="M50" s="116" t="s">
        <v>16</v>
      </c>
      <c r="N50" s="215" t="s">
        <v>943</v>
      </c>
      <c r="O50" s="116" t="s">
        <v>940</v>
      </c>
      <c r="P50" s="215" t="s">
        <v>51</v>
      </c>
    </row>
    <row r="51" spans="1:16" s="57" customFormat="1" ht="45">
      <c r="A51" s="311">
        <v>42185</v>
      </c>
      <c r="B51" s="116">
        <v>8573776</v>
      </c>
      <c r="C51" s="116">
        <v>15341332</v>
      </c>
      <c r="D51" s="116" t="s">
        <v>825</v>
      </c>
      <c r="E51" s="311">
        <v>42160</v>
      </c>
      <c r="F51" s="311">
        <v>42146</v>
      </c>
      <c r="G51" s="116">
        <v>275733.27</v>
      </c>
      <c r="H51" s="116">
        <v>157000</v>
      </c>
      <c r="I51" s="116">
        <v>133450</v>
      </c>
      <c r="J51" s="116">
        <v>382958.15</v>
      </c>
      <c r="K51" s="116">
        <v>249508.15</v>
      </c>
      <c r="L51" s="116" t="s">
        <v>828</v>
      </c>
      <c r="M51" s="116" t="s">
        <v>16</v>
      </c>
      <c r="N51" s="215" t="s">
        <v>939</v>
      </c>
      <c r="O51" s="116" t="s">
        <v>940</v>
      </c>
      <c r="P51" s="215" t="s">
        <v>51</v>
      </c>
    </row>
    <row r="52" spans="1:16" s="57" customFormat="1" ht="30">
      <c r="A52" s="311">
        <v>42185</v>
      </c>
      <c r="B52" s="116">
        <v>8522175</v>
      </c>
      <c r="C52" s="116">
        <v>16250516</v>
      </c>
      <c r="D52" s="116" t="s">
        <v>823</v>
      </c>
      <c r="E52" s="311">
        <v>42179</v>
      </c>
      <c r="F52" s="311">
        <v>42165</v>
      </c>
      <c r="G52" s="116">
        <v>155352.46</v>
      </c>
      <c r="H52" s="116">
        <v>350000</v>
      </c>
      <c r="I52" s="116">
        <v>297500</v>
      </c>
      <c r="J52" s="116">
        <v>269675.56</v>
      </c>
      <c r="K52" s="116">
        <v>-27824.44</v>
      </c>
      <c r="L52" s="116" t="s">
        <v>828</v>
      </c>
      <c r="M52" s="116" t="s">
        <v>16</v>
      </c>
      <c r="N52" s="215" t="s">
        <v>943</v>
      </c>
      <c r="O52" s="116" t="s">
        <v>940</v>
      </c>
      <c r="P52" s="215" t="s">
        <v>51</v>
      </c>
    </row>
    <row r="53" spans="1:16" s="57" customFormat="1" ht="30">
      <c r="A53" s="311">
        <v>42185</v>
      </c>
      <c r="B53" s="116">
        <v>8570542</v>
      </c>
      <c r="C53" s="116">
        <v>15321474</v>
      </c>
      <c r="D53" s="116" t="s">
        <v>824</v>
      </c>
      <c r="E53" s="311">
        <v>42157</v>
      </c>
      <c r="F53" s="311">
        <v>42143</v>
      </c>
      <c r="G53" s="116">
        <v>174944.94</v>
      </c>
      <c r="H53" s="116">
        <v>285000</v>
      </c>
      <c r="I53" s="116">
        <v>242250</v>
      </c>
      <c r="J53" s="116">
        <v>217648.36</v>
      </c>
      <c r="K53" s="116">
        <v>-24601.64</v>
      </c>
      <c r="L53" s="116" t="s">
        <v>828</v>
      </c>
      <c r="M53" s="116" t="s">
        <v>16</v>
      </c>
      <c r="N53" s="215" t="s">
        <v>943</v>
      </c>
      <c r="O53" s="116" t="s">
        <v>940</v>
      </c>
      <c r="P53" s="215" t="s">
        <v>51</v>
      </c>
    </row>
    <row r="54" spans="1:16" s="57" customFormat="1" ht="45">
      <c r="A54" s="311">
        <v>42185</v>
      </c>
      <c r="B54" s="116">
        <v>8541713</v>
      </c>
      <c r="C54" s="116">
        <v>15086457</v>
      </c>
      <c r="D54" s="116" t="s">
        <v>826</v>
      </c>
      <c r="E54" s="311">
        <v>42177</v>
      </c>
      <c r="F54" s="311">
        <v>42163</v>
      </c>
      <c r="G54" s="116">
        <v>192203.63</v>
      </c>
      <c r="H54" s="116">
        <v>148000</v>
      </c>
      <c r="I54" s="116">
        <v>125800</v>
      </c>
      <c r="J54" s="116">
        <v>215210.69</v>
      </c>
      <c r="K54" s="116">
        <v>89410.69</v>
      </c>
      <c r="L54" s="116" t="s">
        <v>828</v>
      </c>
      <c r="M54" s="116" t="s">
        <v>16</v>
      </c>
      <c r="N54" s="215" t="s">
        <v>939</v>
      </c>
      <c r="O54" s="116" t="s">
        <v>940</v>
      </c>
      <c r="P54" s="215" t="s">
        <v>51</v>
      </c>
    </row>
    <row r="55" spans="1:16" s="57" customFormat="1" ht="45">
      <c r="A55" s="311">
        <v>42185</v>
      </c>
      <c r="B55" s="116">
        <v>8577798</v>
      </c>
      <c r="C55" s="116">
        <v>15266174</v>
      </c>
      <c r="D55" s="116" t="s">
        <v>825</v>
      </c>
      <c r="E55" s="311">
        <v>42157</v>
      </c>
      <c r="F55" s="311">
        <v>42143</v>
      </c>
      <c r="G55" s="116">
        <v>195359.66</v>
      </c>
      <c r="H55" s="116">
        <v>145000</v>
      </c>
      <c r="I55" s="116">
        <v>123250</v>
      </c>
      <c r="J55" s="116">
        <v>232776.25</v>
      </c>
      <c r="K55" s="116">
        <v>109526.25</v>
      </c>
      <c r="L55" s="116" t="s">
        <v>828</v>
      </c>
      <c r="M55" s="116" t="s">
        <v>16</v>
      </c>
      <c r="N55" s="215" t="s">
        <v>939</v>
      </c>
      <c r="O55" s="116" t="s">
        <v>940</v>
      </c>
      <c r="P55" s="215" t="s">
        <v>51</v>
      </c>
    </row>
    <row r="56" spans="1:16" s="57" customFormat="1" ht="45">
      <c r="A56" s="311">
        <v>42185</v>
      </c>
      <c r="B56" s="116">
        <v>8573419</v>
      </c>
      <c r="C56" s="116">
        <v>15330830</v>
      </c>
      <c r="D56" s="116" t="s">
        <v>825</v>
      </c>
      <c r="E56" s="311">
        <v>42171</v>
      </c>
      <c r="F56" s="311">
        <v>42157</v>
      </c>
      <c r="G56" s="116">
        <v>168924.19</v>
      </c>
      <c r="H56" s="116">
        <v>47000</v>
      </c>
      <c r="I56" s="116">
        <v>39950</v>
      </c>
      <c r="J56" s="116">
        <v>263753.8</v>
      </c>
      <c r="K56" s="116">
        <v>223803.8</v>
      </c>
      <c r="L56" s="116" t="s">
        <v>828</v>
      </c>
      <c r="M56" s="116" t="s">
        <v>16</v>
      </c>
      <c r="N56" s="215" t="s">
        <v>939</v>
      </c>
      <c r="O56" s="116" t="s">
        <v>940</v>
      </c>
      <c r="P56" s="215" t="s">
        <v>51</v>
      </c>
    </row>
    <row r="57" spans="1:16" s="178" customFormat="1" ht="45">
      <c r="A57" s="311">
        <v>42155</v>
      </c>
      <c r="B57" s="209">
        <v>8568952</v>
      </c>
      <c r="C57" s="321">
        <v>15268626</v>
      </c>
      <c r="D57" s="209" t="s">
        <v>824</v>
      </c>
      <c r="E57" s="322">
        <v>42145</v>
      </c>
      <c r="F57" s="322">
        <v>41996</v>
      </c>
      <c r="G57" s="323">
        <v>293507.94</v>
      </c>
      <c r="H57" s="334">
        <v>216000</v>
      </c>
      <c r="I57" s="323">
        <v>183600</v>
      </c>
      <c r="J57" s="315">
        <v>402328.18</v>
      </c>
      <c r="K57" s="315">
        <v>218728.18</v>
      </c>
      <c r="L57" s="209" t="s">
        <v>828</v>
      </c>
      <c r="M57" s="209" t="s">
        <v>16</v>
      </c>
      <c r="N57" s="215" t="s">
        <v>939</v>
      </c>
      <c r="O57" s="215" t="s">
        <v>74</v>
      </c>
      <c r="P57" s="215" t="s">
        <v>51</v>
      </c>
    </row>
    <row r="58" spans="1:16" s="178" customFormat="1" ht="45">
      <c r="A58" s="311">
        <v>42155</v>
      </c>
      <c r="B58" s="209">
        <v>8555582</v>
      </c>
      <c r="C58" s="321">
        <v>15508955</v>
      </c>
      <c r="D58" s="209" t="s">
        <v>826</v>
      </c>
      <c r="E58" s="322">
        <v>42125</v>
      </c>
      <c r="F58" s="322">
        <v>42012</v>
      </c>
      <c r="G58" s="323">
        <v>289854.59000000003</v>
      </c>
      <c r="H58" s="334">
        <v>190000</v>
      </c>
      <c r="I58" s="323">
        <v>161500</v>
      </c>
      <c r="J58" s="315">
        <v>322472.78999999998</v>
      </c>
      <c r="K58" s="315">
        <v>160972.79</v>
      </c>
      <c r="L58" s="209" t="s">
        <v>828</v>
      </c>
      <c r="M58" s="209" t="s">
        <v>16</v>
      </c>
      <c r="N58" s="215" t="s">
        <v>939</v>
      </c>
      <c r="O58" s="215" t="s">
        <v>74</v>
      </c>
      <c r="P58" s="215" t="s">
        <v>51</v>
      </c>
    </row>
    <row r="59" spans="1:16" s="178" customFormat="1" ht="45">
      <c r="A59" s="311">
        <v>42155</v>
      </c>
      <c r="B59" s="209">
        <v>8568830</v>
      </c>
      <c r="C59" s="321">
        <v>15330871</v>
      </c>
      <c r="D59" s="209" t="s">
        <v>824</v>
      </c>
      <c r="E59" s="322">
        <v>42129</v>
      </c>
      <c r="F59" s="322">
        <v>42115</v>
      </c>
      <c r="G59" s="323">
        <v>157938.67000000001</v>
      </c>
      <c r="H59" s="323">
        <v>155000</v>
      </c>
      <c r="I59" s="323">
        <v>131750</v>
      </c>
      <c r="J59" s="315">
        <v>185584.44</v>
      </c>
      <c r="K59" s="315">
        <v>53834.44</v>
      </c>
      <c r="L59" s="209" t="s">
        <v>828</v>
      </c>
      <c r="M59" s="209" t="s">
        <v>16</v>
      </c>
      <c r="N59" s="215" t="s">
        <v>939</v>
      </c>
      <c r="O59" s="215" t="s">
        <v>74</v>
      </c>
      <c r="P59" s="215" t="s">
        <v>51</v>
      </c>
    </row>
    <row r="60" spans="1:16" s="178" customFormat="1" ht="45">
      <c r="A60" s="311">
        <v>42155</v>
      </c>
      <c r="B60" s="209">
        <v>8524530</v>
      </c>
      <c r="C60" s="321">
        <v>16275455</v>
      </c>
      <c r="D60" s="209" t="s">
        <v>823</v>
      </c>
      <c r="E60" s="322">
        <v>42152</v>
      </c>
      <c r="F60" s="322">
        <v>42143</v>
      </c>
      <c r="G60" s="323">
        <v>196296.3</v>
      </c>
      <c r="H60" s="323">
        <v>90000</v>
      </c>
      <c r="I60" s="323">
        <v>76500</v>
      </c>
      <c r="J60" s="315">
        <v>286860.25</v>
      </c>
      <c r="K60" s="315">
        <v>210360.25</v>
      </c>
      <c r="L60" s="209" t="s">
        <v>828</v>
      </c>
      <c r="M60" s="209" t="s">
        <v>16</v>
      </c>
      <c r="N60" s="215" t="s">
        <v>939</v>
      </c>
      <c r="O60" s="215" t="s">
        <v>74</v>
      </c>
      <c r="P60" s="215" t="s">
        <v>51</v>
      </c>
    </row>
    <row r="61" spans="1:16" s="178" customFormat="1" ht="45">
      <c r="A61" s="311">
        <v>42155</v>
      </c>
      <c r="B61" s="209">
        <v>8545829</v>
      </c>
      <c r="C61" s="321">
        <v>14969166</v>
      </c>
      <c r="D61" s="209" t="s">
        <v>826</v>
      </c>
      <c r="E61" s="322">
        <v>42131</v>
      </c>
      <c r="F61" s="322">
        <v>42117</v>
      </c>
      <c r="G61" s="323">
        <v>152693.12</v>
      </c>
      <c r="H61" s="323">
        <v>128500</v>
      </c>
      <c r="I61" s="323">
        <v>109225</v>
      </c>
      <c r="J61" s="315">
        <v>234106.23999999999</v>
      </c>
      <c r="K61" s="315">
        <v>124881.24</v>
      </c>
      <c r="L61" s="209" t="s">
        <v>828</v>
      </c>
      <c r="M61" s="209" t="s">
        <v>16</v>
      </c>
      <c r="N61" s="215" t="s">
        <v>939</v>
      </c>
      <c r="O61" s="215" t="s">
        <v>74</v>
      </c>
      <c r="P61" s="215" t="s">
        <v>51</v>
      </c>
    </row>
    <row r="62" spans="1:16" s="178" customFormat="1" ht="45">
      <c r="A62" s="311">
        <v>42155</v>
      </c>
      <c r="B62" s="209">
        <v>8560923</v>
      </c>
      <c r="C62" s="321">
        <v>15378185</v>
      </c>
      <c r="D62" s="209" t="s">
        <v>826</v>
      </c>
      <c r="E62" s="322">
        <v>42142</v>
      </c>
      <c r="F62" s="322">
        <v>42128</v>
      </c>
      <c r="G62" s="323">
        <v>193600</v>
      </c>
      <c r="H62" s="323">
        <v>247000</v>
      </c>
      <c r="I62" s="323">
        <v>209950</v>
      </c>
      <c r="J62" s="315">
        <v>259732.21</v>
      </c>
      <c r="K62" s="315">
        <v>49782.21</v>
      </c>
      <c r="L62" s="209" t="s">
        <v>828</v>
      </c>
      <c r="M62" s="209" t="s">
        <v>16</v>
      </c>
      <c r="N62" s="215" t="s">
        <v>939</v>
      </c>
      <c r="O62" s="215" t="s">
        <v>74</v>
      </c>
      <c r="P62" s="215" t="s">
        <v>51</v>
      </c>
    </row>
    <row r="63" spans="1:16" s="178" customFormat="1" ht="45">
      <c r="A63" s="311">
        <v>42155</v>
      </c>
      <c r="B63" s="209">
        <v>8538768</v>
      </c>
      <c r="C63" s="321">
        <v>15660400</v>
      </c>
      <c r="D63" s="209" t="s">
        <v>826</v>
      </c>
      <c r="E63" s="322">
        <v>42144</v>
      </c>
      <c r="F63" s="322">
        <v>42130</v>
      </c>
      <c r="G63" s="323">
        <v>384256.64</v>
      </c>
      <c r="H63" s="323">
        <v>268000</v>
      </c>
      <c r="I63" s="323">
        <v>227800</v>
      </c>
      <c r="J63" s="315">
        <v>618980.93999999994</v>
      </c>
      <c r="K63" s="315">
        <v>391180.94</v>
      </c>
      <c r="L63" s="209" t="s">
        <v>828</v>
      </c>
      <c r="M63" s="209" t="s">
        <v>16</v>
      </c>
      <c r="N63" s="215" t="s">
        <v>939</v>
      </c>
      <c r="O63" s="215" t="s">
        <v>74</v>
      </c>
      <c r="P63" s="215" t="s">
        <v>51</v>
      </c>
    </row>
    <row r="64" spans="1:16" s="178" customFormat="1" ht="45">
      <c r="A64" s="311">
        <v>42155</v>
      </c>
      <c r="B64" s="209">
        <v>8539311</v>
      </c>
      <c r="C64" s="321">
        <v>15356876</v>
      </c>
      <c r="D64" s="209" t="s">
        <v>826</v>
      </c>
      <c r="E64" s="322">
        <v>42146</v>
      </c>
      <c r="F64" s="322">
        <v>42132</v>
      </c>
      <c r="G64" s="323">
        <v>185342.94</v>
      </c>
      <c r="H64" s="323">
        <v>143000</v>
      </c>
      <c r="I64" s="323">
        <v>121550</v>
      </c>
      <c r="J64" s="315">
        <v>264865.32</v>
      </c>
      <c r="K64" s="315">
        <v>143315.32</v>
      </c>
      <c r="L64" s="209" t="s">
        <v>828</v>
      </c>
      <c r="M64" s="209" t="s">
        <v>16</v>
      </c>
      <c r="N64" s="215" t="s">
        <v>939</v>
      </c>
      <c r="O64" s="215" t="s">
        <v>74</v>
      </c>
      <c r="P64" s="215" t="s">
        <v>51</v>
      </c>
    </row>
    <row r="65" spans="1:16" s="178" customFormat="1" ht="45">
      <c r="A65" s="311">
        <v>42155</v>
      </c>
      <c r="B65" s="209">
        <v>8573992</v>
      </c>
      <c r="C65" s="321">
        <v>15262819</v>
      </c>
      <c r="D65" s="209" t="s">
        <v>825</v>
      </c>
      <c r="E65" s="322">
        <v>42128</v>
      </c>
      <c r="F65" s="322">
        <v>42114</v>
      </c>
      <c r="G65" s="323">
        <v>297000</v>
      </c>
      <c r="H65" s="323">
        <v>165000</v>
      </c>
      <c r="I65" s="323">
        <v>140250</v>
      </c>
      <c r="J65" s="315">
        <v>365234.37</v>
      </c>
      <c r="K65" s="315">
        <v>224984.37</v>
      </c>
      <c r="L65" s="209" t="s">
        <v>828</v>
      </c>
      <c r="M65" s="209" t="s">
        <v>16</v>
      </c>
      <c r="N65" s="215" t="s">
        <v>939</v>
      </c>
      <c r="O65" s="215" t="s">
        <v>74</v>
      </c>
      <c r="P65" s="215" t="s">
        <v>51</v>
      </c>
    </row>
    <row r="66" spans="1:16" s="178" customFormat="1" ht="45">
      <c r="A66" s="311">
        <v>42155</v>
      </c>
      <c r="B66" s="209">
        <v>8575143</v>
      </c>
      <c r="C66" s="321">
        <v>15327752</v>
      </c>
      <c r="D66" s="209" t="s">
        <v>825</v>
      </c>
      <c r="E66" s="322">
        <v>42152</v>
      </c>
      <c r="F66" s="322">
        <v>42110</v>
      </c>
      <c r="G66" s="323">
        <v>212388.48000000001</v>
      </c>
      <c r="H66" s="323">
        <v>50000</v>
      </c>
      <c r="I66" s="323">
        <v>42500</v>
      </c>
      <c r="J66" s="315">
        <v>270920.78999999998</v>
      </c>
      <c r="K66" s="315">
        <v>228420.79</v>
      </c>
      <c r="L66" s="209" t="s">
        <v>828</v>
      </c>
      <c r="M66" s="209" t="s">
        <v>16</v>
      </c>
      <c r="N66" s="215" t="s">
        <v>939</v>
      </c>
      <c r="O66" s="215" t="s">
        <v>74</v>
      </c>
      <c r="P66" s="215" t="s">
        <v>51</v>
      </c>
    </row>
    <row r="67" spans="1:16" s="178" customFormat="1" ht="45">
      <c r="A67" s="311">
        <v>42155</v>
      </c>
      <c r="B67" s="209">
        <v>8576580</v>
      </c>
      <c r="C67" s="321">
        <v>15223258</v>
      </c>
      <c r="D67" s="209" t="s">
        <v>825</v>
      </c>
      <c r="E67" s="322">
        <v>42128</v>
      </c>
      <c r="F67" s="322">
        <v>42114</v>
      </c>
      <c r="G67" s="323">
        <v>331199.14</v>
      </c>
      <c r="H67" s="323">
        <v>190000</v>
      </c>
      <c r="I67" s="323">
        <v>161500</v>
      </c>
      <c r="J67" s="315">
        <v>383780.52</v>
      </c>
      <c r="K67" s="315">
        <v>222280.52</v>
      </c>
      <c r="L67" s="209" t="s">
        <v>828</v>
      </c>
      <c r="M67" s="209" t="s">
        <v>16</v>
      </c>
      <c r="N67" s="215" t="s">
        <v>939</v>
      </c>
      <c r="O67" s="215" t="s">
        <v>74</v>
      </c>
      <c r="P67" s="215" t="s">
        <v>51</v>
      </c>
    </row>
    <row r="68" spans="1:16" s="178" customFormat="1" ht="45">
      <c r="A68" s="311">
        <v>42155</v>
      </c>
      <c r="B68" s="209">
        <v>8576984</v>
      </c>
      <c r="C68" s="321">
        <v>15327893</v>
      </c>
      <c r="D68" s="209" t="s">
        <v>825</v>
      </c>
      <c r="E68" s="322">
        <v>42142</v>
      </c>
      <c r="F68" s="322">
        <v>42128</v>
      </c>
      <c r="G68" s="323">
        <v>360974.62</v>
      </c>
      <c r="H68" s="323">
        <v>172000</v>
      </c>
      <c r="I68" s="323">
        <v>146200</v>
      </c>
      <c r="J68" s="315">
        <v>491554.72</v>
      </c>
      <c r="K68" s="315">
        <v>345354.72</v>
      </c>
      <c r="L68" s="209" t="s">
        <v>828</v>
      </c>
      <c r="M68" s="209" t="s">
        <v>16</v>
      </c>
      <c r="N68" s="215" t="s">
        <v>939</v>
      </c>
      <c r="O68" s="215" t="s">
        <v>74</v>
      </c>
      <c r="P68" s="215" t="s">
        <v>51</v>
      </c>
    </row>
    <row r="69" spans="1:16" s="178" customFormat="1" ht="45">
      <c r="A69" s="311">
        <v>42155</v>
      </c>
      <c r="B69" s="209">
        <v>8523972</v>
      </c>
      <c r="C69" s="321">
        <v>15346380</v>
      </c>
      <c r="D69" s="209" t="s">
        <v>823</v>
      </c>
      <c r="E69" s="322">
        <v>42152</v>
      </c>
      <c r="F69" s="322">
        <v>42138</v>
      </c>
      <c r="G69" s="323">
        <v>270509.24</v>
      </c>
      <c r="H69" s="323">
        <v>210000</v>
      </c>
      <c r="I69" s="323">
        <v>178500</v>
      </c>
      <c r="J69" s="315">
        <v>375532.82</v>
      </c>
      <c r="K69" s="315">
        <v>197032.82</v>
      </c>
      <c r="L69" s="209" t="s">
        <v>828</v>
      </c>
      <c r="M69" s="209" t="s">
        <v>16</v>
      </c>
      <c r="N69" s="215" t="s">
        <v>939</v>
      </c>
      <c r="O69" s="215" t="s">
        <v>74</v>
      </c>
      <c r="P69" s="215" t="s">
        <v>51</v>
      </c>
    </row>
    <row r="70" spans="1:16" s="178" customFormat="1" ht="45">
      <c r="A70" s="311">
        <v>42155</v>
      </c>
      <c r="B70" s="209">
        <v>8572602</v>
      </c>
      <c r="C70" s="321">
        <v>15267933</v>
      </c>
      <c r="D70" s="209" t="s">
        <v>824</v>
      </c>
      <c r="E70" s="322">
        <v>42129</v>
      </c>
      <c r="F70" s="322">
        <v>42115</v>
      </c>
      <c r="G70" s="323">
        <v>321264.45</v>
      </c>
      <c r="H70" s="323">
        <v>262500</v>
      </c>
      <c r="I70" s="323">
        <v>223125</v>
      </c>
      <c r="J70" s="315">
        <v>394292.07</v>
      </c>
      <c r="K70" s="315">
        <v>171167.07</v>
      </c>
      <c r="L70" s="209" t="s">
        <v>828</v>
      </c>
      <c r="M70" s="209" t="s">
        <v>16</v>
      </c>
      <c r="N70" s="215" t="s">
        <v>939</v>
      </c>
      <c r="O70" s="215" t="s">
        <v>74</v>
      </c>
      <c r="P70" s="215" t="s">
        <v>51</v>
      </c>
    </row>
    <row r="71" spans="1:16" s="178" customFormat="1" ht="45">
      <c r="A71" s="311">
        <v>42155</v>
      </c>
      <c r="B71" s="209">
        <v>8568855</v>
      </c>
      <c r="C71" s="321">
        <v>15332869</v>
      </c>
      <c r="D71" s="209" t="s">
        <v>824</v>
      </c>
      <c r="E71" s="322">
        <v>42136</v>
      </c>
      <c r="F71" s="322">
        <v>42122</v>
      </c>
      <c r="G71" s="323">
        <v>318872.93</v>
      </c>
      <c r="H71" s="323">
        <v>250000</v>
      </c>
      <c r="I71" s="323">
        <v>212500</v>
      </c>
      <c r="J71" s="315">
        <v>394728.45</v>
      </c>
      <c r="K71" s="315">
        <v>182228.45</v>
      </c>
      <c r="L71" s="209" t="s">
        <v>828</v>
      </c>
      <c r="M71" s="209" t="s">
        <v>16</v>
      </c>
      <c r="N71" s="215" t="s">
        <v>939</v>
      </c>
      <c r="O71" s="215" t="s">
        <v>74</v>
      </c>
      <c r="P71" s="215" t="s">
        <v>51</v>
      </c>
    </row>
    <row r="72" spans="1:16" s="178" customFormat="1" ht="60">
      <c r="A72" s="311">
        <v>42124</v>
      </c>
      <c r="B72" s="209">
        <v>8580984</v>
      </c>
      <c r="C72" s="321">
        <v>17221292</v>
      </c>
      <c r="D72" s="209" t="s">
        <v>824</v>
      </c>
      <c r="E72" s="322">
        <v>42097</v>
      </c>
      <c r="F72" s="322">
        <v>41964</v>
      </c>
      <c r="G72" s="323">
        <v>192447.27</v>
      </c>
      <c r="H72" s="323">
        <v>0</v>
      </c>
      <c r="I72" s="323">
        <v>0</v>
      </c>
      <c r="J72" s="315">
        <v>0</v>
      </c>
      <c r="K72" s="315">
        <v>0</v>
      </c>
      <c r="L72" s="209" t="s">
        <v>828</v>
      </c>
      <c r="M72" s="209" t="s">
        <v>807</v>
      </c>
      <c r="N72" s="215" t="s">
        <v>1153</v>
      </c>
      <c r="O72" s="215" t="s">
        <v>1154</v>
      </c>
      <c r="P72" s="215" t="s">
        <v>51</v>
      </c>
    </row>
    <row r="73" spans="1:16" s="178" customFormat="1" ht="45">
      <c r="A73" s="311">
        <v>42124</v>
      </c>
      <c r="B73" s="209">
        <v>8569118</v>
      </c>
      <c r="C73" s="321">
        <v>15268568</v>
      </c>
      <c r="D73" s="209" t="s">
        <v>824</v>
      </c>
      <c r="E73" s="322">
        <v>42111</v>
      </c>
      <c r="F73" s="322">
        <v>42097</v>
      </c>
      <c r="G73" s="323">
        <v>278839.44</v>
      </c>
      <c r="H73" s="323">
        <v>200000</v>
      </c>
      <c r="I73" s="323">
        <v>170000</v>
      </c>
      <c r="J73" s="315">
        <v>377518.1</v>
      </c>
      <c r="K73" s="315">
        <v>207518.1</v>
      </c>
      <c r="L73" s="209" t="s">
        <v>828</v>
      </c>
      <c r="M73" s="209" t="s">
        <v>16</v>
      </c>
      <c r="N73" s="215" t="s">
        <v>1152</v>
      </c>
      <c r="O73" s="215" t="s">
        <v>74</v>
      </c>
      <c r="P73" s="215" t="s">
        <v>51</v>
      </c>
    </row>
    <row r="74" spans="1:16" s="178" customFormat="1" ht="45">
      <c r="A74" s="311">
        <v>42124</v>
      </c>
      <c r="B74" s="209">
        <v>8536189</v>
      </c>
      <c r="C74" s="321">
        <v>15375355</v>
      </c>
      <c r="D74" s="209" t="s">
        <v>826</v>
      </c>
      <c r="E74" s="322">
        <v>42103</v>
      </c>
      <c r="F74" s="322">
        <v>42090</v>
      </c>
      <c r="G74" s="323">
        <v>164000</v>
      </c>
      <c r="H74" s="323">
        <v>197000</v>
      </c>
      <c r="I74" s="323">
        <v>167450</v>
      </c>
      <c r="J74" s="315">
        <v>257262.47</v>
      </c>
      <c r="K74" s="315">
        <v>89812.47</v>
      </c>
      <c r="L74" s="209" t="s">
        <v>828</v>
      </c>
      <c r="M74" s="209" t="s">
        <v>16</v>
      </c>
      <c r="N74" s="215" t="s">
        <v>1152</v>
      </c>
      <c r="O74" s="215" t="s">
        <v>74</v>
      </c>
      <c r="P74" s="215" t="s">
        <v>51</v>
      </c>
    </row>
    <row r="75" spans="1:16" s="178" customFormat="1" ht="45">
      <c r="A75" s="311">
        <v>42124</v>
      </c>
      <c r="B75" s="209">
        <v>8577043</v>
      </c>
      <c r="C75" s="321">
        <v>15341761</v>
      </c>
      <c r="D75" s="209" t="s">
        <v>825</v>
      </c>
      <c r="E75" s="322">
        <v>42116</v>
      </c>
      <c r="F75" s="322">
        <v>42102</v>
      </c>
      <c r="G75" s="323">
        <v>310953.78999999998</v>
      </c>
      <c r="H75" s="323">
        <v>174000</v>
      </c>
      <c r="I75" s="323">
        <v>147900</v>
      </c>
      <c r="J75" s="315">
        <v>398481.75</v>
      </c>
      <c r="K75" s="315">
        <v>250581.75</v>
      </c>
      <c r="L75" s="209" t="s">
        <v>828</v>
      </c>
      <c r="M75" s="209" t="s">
        <v>16</v>
      </c>
      <c r="N75" s="215" t="s">
        <v>1152</v>
      </c>
      <c r="O75" s="215" t="s">
        <v>74</v>
      </c>
      <c r="P75" s="215" t="s">
        <v>51</v>
      </c>
    </row>
    <row r="76" spans="1:16" s="178" customFormat="1" ht="45">
      <c r="A76" s="311">
        <v>42124</v>
      </c>
      <c r="B76" s="209">
        <v>8570763</v>
      </c>
      <c r="C76" s="321">
        <v>15264989</v>
      </c>
      <c r="D76" s="209" t="s">
        <v>824</v>
      </c>
      <c r="E76" s="322">
        <v>42109</v>
      </c>
      <c r="F76" s="322">
        <v>42096</v>
      </c>
      <c r="G76" s="323">
        <v>220500</v>
      </c>
      <c r="H76" s="323">
        <v>163000</v>
      </c>
      <c r="I76" s="323">
        <v>138550</v>
      </c>
      <c r="J76" s="315">
        <v>346161.27</v>
      </c>
      <c r="K76" s="315">
        <v>207611.27</v>
      </c>
      <c r="L76" s="209" t="s">
        <v>828</v>
      </c>
      <c r="M76" s="209" t="s">
        <v>16</v>
      </c>
      <c r="N76" s="215" t="s">
        <v>1152</v>
      </c>
      <c r="O76" s="215" t="s">
        <v>74</v>
      </c>
      <c r="P76" s="215" t="s">
        <v>51</v>
      </c>
    </row>
    <row r="77" spans="1:16" s="178" customFormat="1" ht="45">
      <c r="A77" s="311">
        <v>42124</v>
      </c>
      <c r="B77" s="209">
        <v>8574455</v>
      </c>
      <c r="C77" s="321">
        <v>15266117</v>
      </c>
      <c r="D77" s="209" t="s">
        <v>825</v>
      </c>
      <c r="E77" s="322">
        <v>42101</v>
      </c>
      <c r="F77" s="322">
        <v>42087</v>
      </c>
      <c r="G77" s="323">
        <v>268155.43</v>
      </c>
      <c r="H77" s="323">
        <v>172000</v>
      </c>
      <c r="I77" s="323">
        <v>146200</v>
      </c>
      <c r="J77" s="315">
        <v>317379.82</v>
      </c>
      <c r="K77" s="315">
        <v>171179.82</v>
      </c>
      <c r="L77" s="209" t="s">
        <v>828</v>
      </c>
      <c r="M77" s="209" t="s">
        <v>16</v>
      </c>
      <c r="N77" s="215" t="s">
        <v>1152</v>
      </c>
      <c r="O77" s="215" t="s">
        <v>74</v>
      </c>
      <c r="P77" s="215" t="s">
        <v>51</v>
      </c>
    </row>
    <row r="78" spans="1:16" s="178" customFormat="1" ht="45">
      <c r="A78" s="311">
        <v>42124</v>
      </c>
      <c r="B78" s="209">
        <v>8527332</v>
      </c>
      <c r="C78" s="321">
        <v>16306490</v>
      </c>
      <c r="D78" s="209" t="s">
        <v>823</v>
      </c>
      <c r="E78" s="322">
        <v>42101</v>
      </c>
      <c r="F78" s="322">
        <v>41927</v>
      </c>
      <c r="G78" s="323">
        <v>249125.76000000001</v>
      </c>
      <c r="H78" s="323">
        <v>0</v>
      </c>
      <c r="I78" s="323">
        <v>0</v>
      </c>
      <c r="J78" s="315">
        <v>271128.21999999997</v>
      </c>
      <c r="K78" s="315">
        <v>271128.21999999997</v>
      </c>
      <c r="L78" s="209" t="s">
        <v>828</v>
      </c>
      <c r="M78" s="209" t="s">
        <v>16</v>
      </c>
      <c r="N78" s="215" t="s">
        <v>1152</v>
      </c>
      <c r="O78" s="215" t="s">
        <v>74</v>
      </c>
      <c r="P78" s="215" t="s">
        <v>51</v>
      </c>
    </row>
    <row r="79" spans="1:16" s="178" customFormat="1" ht="60">
      <c r="A79" s="311">
        <v>42124</v>
      </c>
      <c r="B79" s="209">
        <v>8568734</v>
      </c>
      <c r="C79" s="321">
        <v>15342454</v>
      </c>
      <c r="D79" s="209" t="s">
        <v>824</v>
      </c>
      <c r="E79" s="322">
        <v>42121</v>
      </c>
      <c r="F79" s="322">
        <v>42088</v>
      </c>
      <c r="G79" s="323">
        <v>157255.07</v>
      </c>
      <c r="H79" s="323">
        <v>215000</v>
      </c>
      <c r="I79" s="323">
        <v>182750</v>
      </c>
      <c r="J79" s="315">
        <v>170135.88</v>
      </c>
      <c r="K79" s="315">
        <v>-12614.12</v>
      </c>
      <c r="L79" s="209" t="s">
        <v>828</v>
      </c>
      <c r="M79" s="209" t="s">
        <v>16</v>
      </c>
      <c r="N79" s="215" t="s">
        <v>1155</v>
      </c>
      <c r="O79" s="215" t="s">
        <v>1156</v>
      </c>
      <c r="P79" s="215" t="s">
        <v>51</v>
      </c>
    </row>
    <row r="80" spans="1:16" s="178" customFormat="1" ht="45">
      <c r="A80" s="311">
        <v>42124</v>
      </c>
      <c r="B80" s="209">
        <v>8539781</v>
      </c>
      <c r="C80" s="321">
        <v>15354269</v>
      </c>
      <c r="D80" s="209" t="s">
        <v>826</v>
      </c>
      <c r="E80" s="322">
        <v>42121</v>
      </c>
      <c r="F80" s="322">
        <v>42108</v>
      </c>
      <c r="G80" s="323">
        <v>350505.88</v>
      </c>
      <c r="H80" s="323">
        <v>143000</v>
      </c>
      <c r="I80" s="323">
        <v>121550</v>
      </c>
      <c r="J80" s="315">
        <v>508516.44</v>
      </c>
      <c r="K80" s="315">
        <v>386966.44</v>
      </c>
      <c r="L80" s="209" t="s">
        <v>828</v>
      </c>
      <c r="M80" s="209" t="s">
        <v>16</v>
      </c>
      <c r="N80" s="215" t="s">
        <v>1152</v>
      </c>
      <c r="O80" s="215" t="s">
        <v>74</v>
      </c>
      <c r="P80" s="215" t="s">
        <v>51</v>
      </c>
    </row>
    <row r="81" spans="1:16" s="178" customFormat="1" ht="45">
      <c r="A81" s="311">
        <v>42124</v>
      </c>
      <c r="B81" s="209">
        <v>8574402</v>
      </c>
      <c r="C81" s="321">
        <v>15671951</v>
      </c>
      <c r="D81" s="209" t="s">
        <v>825</v>
      </c>
      <c r="E81" s="322">
        <v>42110</v>
      </c>
      <c r="F81" s="322">
        <v>42102</v>
      </c>
      <c r="G81" s="323">
        <v>319549.96000000002</v>
      </c>
      <c r="H81" s="323">
        <v>166000</v>
      </c>
      <c r="I81" s="323">
        <v>141100</v>
      </c>
      <c r="J81" s="315">
        <v>413012.47</v>
      </c>
      <c r="K81" s="315">
        <v>271912.46999999997</v>
      </c>
      <c r="L81" s="209" t="s">
        <v>828</v>
      </c>
      <c r="M81" s="209" t="s">
        <v>16</v>
      </c>
      <c r="N81" s="215" t="s">
        <v>1152</v>
      </c>
      <c r="O81" s="215" t="s">
        <v>74</v>
      </c>
      <c r="P81" s="215" t="s">
        <v>51</v>
      </c>
    </row>
    <row r="82" spans="1:16" s="178" customFormat="1" ht="75">
      <c r="A82" s="311">
        <v>42124</v>
      </c>
      <c r="B82" s="209">
        <v>8581619</v>
      </c>
      <c r="C82" s="321">
        <v>17220971</v>
      </c>
      <c r="D82" s="209" t="s">
        <v>824</v>
      </c>
      <c r="E82" s="322">
        <v>42096</v>
      </c>
      <c r="F82" s="322">
        <v>41955</v>
      </c>
      <c r="G82" s="323">
        <v>258703.41</v>
      </c>
      <c r="H82" s="323">
        <v>0</v>
      </c>
      <c r="I82" s="323">
        <v>0</v>
      </c>
      <c r="J82" s="315">
        <v>0</v>
      </c>
      <c r="K82" s="315">
        <v>0</v>
      </c>
      <c r="L82" s="209" t="s">
        <v>828</v>
      </c>
      <c r="M82" s="209" t="s">
        <v>807</v>
      </c>
      <c r="N82" s="215" t="s">
        <v>1153</v>
      </c>
      <c r="O82" s="215" t="s">
        <v>1157</v>
      </c>
      <c r="P82" s="215" t="s">
        <v>51</v>
      </c>
    </row>
    <row r="83" spans="1:16" s="178" customFormat="1" ht="45">
      <c r="A83" s="311">
        <v>42124</v>
      </c>
      <c r="B83" s="209">
        <v>8579236</v>
      </c>
      <c r="C83" s="321">
        <v>17211541</v>
      </c>
      <c r="D83" s="209" t="s">
        <v>823</v>
      </c>
      <c r="E83" s="322">
        <v>42123</v>
      </c>
      <c r="F83" s="322">
        <v>42055</v>
      </c>
      <c r="G83" s="323">
        <v>195239.6</v>
      </c>
      <c r="H83" s="323">
        <v>118000</v>
      </c>
      <c r="I83" s="323">
        <v>100300</v>
      </c>
      <c r="J83" s="315">
        <v>262969.75</v>
      </c>
      <c r="K83" s="315">
        <v>162669.75</v>
      </c>
      <c r="L83" s="209" t="s">
        <v>828</v>
      </c>
      <c r="M83" s="209" t="s">
        <v>16</v>
      </c>
      <c r="N83" s="215" t="s">
        <v>1152</v>
      </c>
      <c r="O83" s="215" t="s">
        <v>74</v>
      </c>
      <c r="P83" s="215" t="s">
        <v>51</v>
      </c>
    </row>
    <row r="84" spans="1:16" s="178" customFormat="1" ht="45">
      <c r="A84" s="311">
        <v>42124</v>
      </c>
      <c r="B84" s="209">
        <v>8569609</v>
      </c>
      <c r="C84" s="321">
        <v>15264732</v>
      </c>
      <c r="D84" s="209" t="s">
        <v>824</v>
      </c>
      <c r="E84" s="322">
        <v>42108</v>
      </c>
      <c r="F84" s="322">
        <v>42095</v>
      </c>
      <c r="G84" s="323">
        <v>274758.43</v>
      </c>
      <c r="H84" s="323">
        <v>164000</v>
      </c>
      <c r="I84" s="323">
        <v>139400</v>
      </c>
      <c r="J84" s="315">
        <v>388315.72</v>
      </c>
      <c r="K84" s="315">
        <v>248915.72</v>
      </c>
      <c r="L84" s="209" t="s">
        <v>828</v>
      </c>
      <c r="M84" s="209" t="s">
        <v>16</v>
      </c>
      <c r="N84" s="215" t="s">
        <v>1152</v>
      </c>
      <c r="O84" s="215" t="s">
        <v>74</v>
      </c>
      <c r="P84" s="215" t="s">
        <v>51</v>
      </c>
    </row>
    <row r="85" spans="1:16" s="178" customFormat="1" ht="45">
      <c r="A85" s="311">
        <v>42124</v>
      </c>
      <c r="B85" s="209">
        <v>8559229</v>
      </c>
      <c r="C85" s="321">
        <v>15334816</v>
      </c>
      <c r="D85" s="209" t="s">
        <v>826</v>
      </c>
      <c r="E85" s="322">
        <v>42116</v>
      </c>
      <c r="F85" s="322">
        <v>42102</v>
      </c>
      <c r="G85" s="323">
        <v>185000</v>
      </c>
      <c r="H85" s="323">
        <v>110000</v>
      </c>
      <c r="I85" s="323">
        <v>93500</v>
      </c>
      <c r="J85" s="315">
        <v>271659.33</v>
      </c>
      <c r="K85" s="315">
        <v>178159.33</v>
      </c>
      <c r="L85" s="209" t="s">
        <v>828</v>
      </c>
      <c r="M85" s="209" t="s">
        <v>16</v>
      </c>
      <c r="N85" s="215" t="s">
        <v>1152</v>
      </c>
      <c r="O85" s="215" t="s">
        <v>74</v>
      </c>
      <c r="P85" s="215" t="s">
        <v>51</v>
      </c>
    </row>
    <row r="86" spans="1:16" s="178" customFormat="1" ht="45">
      <c r="A86" s="311">
        <v>42124</v>
      </c>
      <c r="B86" s="209">
        <v>8574885</v>
      </c>
      <c r="C86" s="321">
        <v>16308785</v>
      </c>
      <c r="D86" s="209" t="s">
        <v>825</v>
      </c>
      <c r="E86" s="322">
        <v>42100</v>
      </c>
      <c r="F86" s="322">
        <v>42086</v>
      </c>
      <c r="G86" s="323">
        <v>188944.49</v>
      </c>
      <c r="H86" s="323">
        <v>172000</v>
      </c>
      <c r="I86" s="323">
        <v>146200</v>
      </c>
      <c r="J86" s="315">
        <v>205986.77</v>
      </c>
      <c r="K86" s="315">
        <v>59786.77</v>
      </c>
      <c r="L86" s="209" t="s">
        <v>828</v>
      </c>
      <c r="M86" s="209" t="s">
        <v>16</v>
      </c>
      <c r="N86" s="215" t="s">
        <v>1152</v>
      </c>
      <c r="O86" s="215" t="s">
        <v>74</v>
      </c>
      <c r="P86" s="215" t="s">
        <v>51</v>
      </c>
    </row>
    <row r="87" spans="1:16" ht="45">
      <c r="A87" s="311">
        <v>42124</v>
      </c>
      <c r="B87" s="209">
        <v>8575880</v>
      </c>
      <c r="C87" s="321">
        <v>15342082</v>
      </c>
      <c r="D87" s="209" t="s">
        <v>825</v>
      </c>
      <c r="E87" s="322">
        <v>42107</v>
      </c>
      <c r="F87" s="322">
        <v>42094</v>
      </c>
      <c r="G87" s="323">
        <v>221288.48</v>
      </c>
      <c r="H87" s="323">
        <v>137000</v>
      </c>
      <c r="I87" s="323">
        <v>116450</v>
      </c>
      <c r="J87" s="315">
        <v>313504.57</v>
      </c>
      <c r="K87" s="315">
        <v>197054.57</v>
      </c>
      <c r="L87" s="209" t="s">
        <v>828</v>
      </c>
      <c r="M87" s="209" t="s">
        <v>16</v>
      </c>
      <c r="N87" s="215" t="s">
        <v>1152</v>
      </c>
      <c r="O87" s="215" t="s">
        <v>74</v>
      </c>
      <c r="P87" s="215" t="s">
        <v>51</v>
      </c>
    </row>
    <row r="88" spans="1:16" s="178" customFormat="1">
      <c r="A88" s="159"/>
      <c r="B88" s="118"/>
      <c r="C88" s="152"/>
      <c r="D88" s="118"/>
      <c r="E88" s="119"/>
      <c r="F88" s="119"/>
      <c r="G88" s="319"/>
      <c r="H88" s="319"/>
      <c r="I88" s="319"/>
      <c r="J88" s="120"/>
      <c r="K88" s="120"/>
      <c r="L88" s="118"/>
      <c r="M88" s="118"/>
      <c r="N88" s="121"/>
      <c r="O88" s="121"/>
      <c r="P88" s="121"/>
    </row>
    <row r="89" spans="1:16" s="57" customFormat="1" ht="15" customHeight="1">
      <c r="A89" s="403" t="s">
        <v>38</v>
      </c>
      <c r="B89" s="404"/>
      <c r="C89" s="404"/>
      <c r="D89" s="404"/>
      <c r="E89" s="404"/>
      <c r="F89" s="404"/>
      <c r="G89" s="404"/>
      <c r="H89" s="404"/>
      <c r="I89" s="404"/>
      <c r="J89" s="404"/>
      <c r="K89" s="404"/>
      <c r="L89" s="404"/>
      <c r="M89" s="404"/>
      <c r="N89" s="404"/>
      <c r="O89" s="404"/>
      <c r="P89" s="404"/>
    </row>
    <row r="90" spans="1:16" ht="30">
      <c r="A90" s="117" t="s">
        <v>820</v>
      </c>
      <c r="B90" s="117" t="s">
        <v>8</v>
      </c>
      <c r="C90" s="117" t="s">
        <v>9</v>
      </c>
      <c r="D90" s="117" t="s">
        <v>10</v>
      </c>
      <c r="E90" s="117" t="s">
        <v>32</v>
      </c>
      <c r="F90" s="117" t="s">
        <v>781</v>
      </c>
      <c r="G90" s="117" t="s">
        <v>11</v>
      </c>
      <c r="H90" s="117" t="s">
        <v>33</v>
      </c>
      <c r="I90" s="117" t="s">
        <v>34</v>
      </c>
      <c r="J90" s="117" t="s">
        <v>35</v>
      </c>
      <c r="K90" s="117" t="s">
        <v>36</v>
      </c>
      <c r="L90" s="117" t="s">
        <v>37</v>
      </c>
      <c r="M90" s="117" t="s">
        <v>15</v>
      </c>
      <c r="N90" s="117" t="s">
        <v>830</v>
      </c>
      <c r="O90" s="117" t="s">
        <v>831</v>
      </c>
      <c r="P90" s="117" t="s">
        <v>739</v>
      </c>
    </row>
    <row r="91" spans="1:16" s="57" customFormat="1" ht="45">
      <c r="A91" s="311">
        <v>42185</v>
      </c>
      <c r="B91" s="116">
        <v>8573840</v>
      </c>
      <c r="C91" s="116">
        <v>15265325</v>
      </c>
      <c r="D91" s="116" t="s">
        <v>825</v>
      </c>
      <c r="E91" s="311">
        <v>42177</v>
      </c>
      <c r="F91" s="311">
        <v>42163</v>
      </c>
      <c r="G91" s="116">
        <v>500008.05</v>
      </c>
      <c r="H91" s="116">
        <v>299000</v>
      </c>
      <c r="I91" s="116">
        <v>269100</v>
      </c>
      <c r="J91" s="116">
        <v>659467.99</v>
      </c>
      <c r="K91" s="116">
        <v>390367.99</v>
      </c>
      <c r="L91" s="116" t="s">
        <v>38</v>
      </c>
      <c r="M91" s="116" t="s">
        <v>16</v>
      </c>
      <c r="N91" s="215" t="s">
        <v>939</v>
      </c>
      <c r="O91" s="116" t="s">
        <v>940</v>
      </c>
      <c r="P91" s="215" t="s">
        <v>51</v>
      </c>
    </row>
    <row r="92" spans="1:16" s="57" customFormat="1" ht="45">
      <c r="A92" s="311">
        <v>42185</v>
      </c>
      <c r="B92" s="116">
        <v>8574178</v>
      </c>
      <c r="C92" s="116">
        <v>16229460</v>
      </c>
      <c r="D92" s="116" t="s">
        <v>825</v>
      </c>
      <c r="E92" s="311">
        <v>42160</v>
      </c>
      <c r="F92" s="311">
        <v>42146</v>
      </c>
      <c r="G92" s="116">
        <v>611105.82999999996</v>
      </c>
      <c r="H92" s="116">
        <v>642000</v>
      </c>
      <c r="I92" s="116">
        <v>577800</v>
      </c>
      <c r="J92" s="116">
        <v>672252.59</v>
      </c>
      <c r="K92" s="116">
        <v>94452.59</v>
      </c>
      <c r="L92" s="116" t="s">
        <v>38</v>
      </c>
      <c r="M92" s="116" t="s">
        <v>16</v>
      </c>
      <c r="N92" s="215" t="s">
        <v>939</v>
      </c>
      <c r="O92" s="116" t="s">
        <v>940</v>
      </c>
      <c r="P92" s="215" t="s">
        <v>51</v>
      </c>
    </row>
    <row r="93" spans="1:16" s="57" customFormat="1" ht="45">
      <c r="A93" s="311">
        <v>42185</v>
      </c>
      <c r="B93" s="116">
        <v>8575849</v>
      </c>
      <c r="C93" s="116">
        <v>15236078</v>
      </c>
      <c r="D93" s="116" t="s">
        <v>825</v>
      </c>
      <c r="E93" s="311">
        <v>42171</v>
      </c>
      <c r="F93" s="311">
        <v>42157</v>
      </c>
      <c r="G93" s="116">
        <v>477000</v>
      </c>
      <c r="H93" s="116">
        <v>390000</v>
      </c>
      <c r="I93" s="116">
        <v>351000</v>
      </c>
      <c r="J93" s="116">
        <v>747455.06</v>
      </c>
      <c r="K93" s="116">
        <v>396455.06</v>
      </c>
      <c r="L93" s="116" t="s">
        <v>38</v>
      </c>
      <c r="M93" s="116" t="s">
        <v>16</v>
      </c>
      <c r="N93" s="215" t="s">
        <v>939</v>
      </c>
      <c r="O93" s="116" t="s">
        <v>940</v>
      </c>
      <c r="P93" s="215" t="s">
        <v>51</v>
      </c>
    </row>
    <row r="94" spans="1:16" s="175" customFormat="1" ht="45">
      <c r="A94" s="311">
        <v>42185</v>
      </c>
      <c r="B94" s="116">
        <v>8573528</v>
      </c>
      <c r="C94" s="116">
        <v>15253776</v>
      </c>
      <c r="D94" s="116" t="s">
        <v>825</v>
      </c>
      <c r="E94" s="311">
        <v>42166</v>
      </c>
      <c r="F94" s="311">
        <v>42152</v>
      </c>
      <c r="G94" s="116">
        <v>627000</v>
      </c>
      <c r="H94" s="116">
        <v>555000</v>
      </c>
      <c r="I94" s="116">
        <v>499500</v>
      </c>
      <c r="J94" s="116">
        <v>922502.94</v>
      </c>
      <c r="K94" s="116">
        <v>423002.94</v>
      </c>
      <c r="L94" s="116" t="s">
        <v>38</v>
      </c>
      <c r="M94" s="116" t="s">
        <v>16</v>
      </c>
      <c r="N94" s="215" t="s">
        <v>939</v>
      </c>
      <c r="O94" s="116" t="s">
        <v>940</v>
      </c>
      <c r="P94" s="215" t="s">
        <v>51</v>
      </c>
    </row>
    <row r="95" spans="1:16" s="178" customFormat="1" ht="45">
      <c r="A95" s="311">
        <v>42155</v>
      </c>
      <c r="B95" s="209">
        <v>8561289</v>
      </c>
      <c r="C95" s="321">
        <v>15359854</v>
      </c>
      <c r="D95" s="209" t="s">
        <v>826</v>
      </c>
      <c r="E95" s="322">
        <v>42136</v>
      </c>
      <c r="F95" s="322">
        <v>42010</v>
      </c>
      <c r="G95" s="323">
        <v>499361.84</v>
      </c>
      <c r="H95" s="323">
        <v>450000</v>
      </c>
      <c r="I95" s="323">
        <v>405000</v>
      </c>
      <c r="J95" s="315">
        <v>554481.96</v>
      </c>
      <c r="K95" s="315">
        <v>149481.96</v>
      </c>
      <c r="L95" s="209" t="s">
        <v>38</v>
      </c>
      <c r="M95" s="209" t="s">
        <v>16</v>
      </c>
      <c r="N95" s="215" t="s">
        <v>939</v>
      </c>
      <c r="O95" s="215" t="s">
        <v>74</v>
      </c>
      <c r="P95" s="215" t="s">
        <v>51</v>
      </c>
    </row>
    <row r="96" spans="1:16" s="178" customFormat="1" ht="30">
      <c r="A96" s="311">
        <v>42155</v>
      </c>
      <c r="B96" s="209">
        <v>8539879</v>
      </c>
      <c r="C96" s="321">
        <v>15345135</v>
      </c>
      <c r="D96" s="209" t="s">
        <v>826</v>
      </c>
      <c r="E96" s="322">
        <v>42153</v>
      </c>
      <c r="F96" s="322">
        <v>42139</v>
      </c>
      <c r="G96" s="323">
        <v>846166.32</v>
      </c>
      <c r="H96" s="323">
        <v>1155000</v>
      </c>
      <c r="I96" s="323">
        <v>1039500</v>
      </c>
      <c r="J96" s="315">
        <v>1012870.08</v>
      </c>
      <c r="K96" s="315">
        <v>-26629.919999999998</v>
      </c>
      <c r="L96" s="209" t="s">
        <v>38</v>
      </c>
      <c r="M96" s="209" t="s">
        <v>16</v>
      </c>
      <c r="N96" s="215" t="s">
        <v>1146</v>
      </c>
      <c r="O96" s="215" t="s">
        <v>74</v>
      </c>
      <c r="P96" s="215" t="s">
        <v>51</v>
      </c>
    </row>
    <row r="97" spans="1:16" s="178" customFormat="1" ht="45">
      <c r="A97" s="311">
        <v>42155</v>
      </c>
      <c r="B97" s="209">
        <v>8576065</v>
      </c>
      <c r="C97" s="321">
        <v>15329311</v>
      </c>
      <c r="D97" s="209" t="s">
        <v>825</v>
      </c>
      <c r="E97" s="322">
        <v>42132</v>
      </c>
      <c r="F97" s="322">
        <v>42118</v>
      </c>
      <c r="G97" s="323">
        <v>521679.28</v>
      </c>
      <c r="H97" s="323">
        <v>622000</v>
      </c>
      <c r="I97" s="323">
        <v>559800</v>
      </c>
      <c r="J97" s="315">
        <v>572154.53</v>
      </c>
      <c r="K97" s="315">
        <v>12354.53</v>
      </c>
      <c r="L97" s="209" t="s">
        <v>38</v>
      </c>
      <c r="M97" s="209" t="s">
        <v>16</v>
      </c>
      <c r="N97" s="215" t="s">
        <v>939</v>
      </c>
      <c r="O97" s="215" t="s">
        <v>74</v>
      </c>
      <c r="P97" s="215" t="s">
        <v>51</v>
      </c>
    </row>
    <row r="98" spans="1:16" s="178" customFormat="1" ht="60">
      <c r="A98" s="326">
        <v>42155</v>
      </c>
      <c r="B98" s="327">
        <v>8560087</v>
      </c>
      <c r="C98" s="328">
        <v>15628050</v>
      </c>
      <c r="D98" s="327" t="s">
        <v>826</v>
      </c>
      <c r="E98" s="326">
        <v>42150</v>
      </c>
      <c r="F98" s="326">
        <v>41929</v>
      </c>
      <c r="G98" s="334">
        <v>682297.36</v>
      </c>
      <c r="H98" s="334">
        <v>915000</v>
      </c>
      <c r="I98" s="334">
        <v>823500</v>
      </c>
      <c r="J98" s="337">
        <v>722756.43</v>
      </c>
      <c r="K98" s="337">
        <v>-100743.57</v>
      </c>
      <c r="L98" s="327" t="s">
        <v>38</v>
      </c>
      <c r="M98" s="327" t="s">
        <v>16</v>
      </c>
      <c r="N98" s="215" t="s">
        <v>1147</v>
      </c>
      <c r="O98" s="215" t="s">
        <v>74</v>
      </c>
      <c r="P98" s="215" t="s">
        <v>51</v>
      </c>
    </row>
    <row r="99" spans="1:16" s="178" customFormat="1" ht="45">
      <c r="A99" s="311">
        <v>42155</v>
      </c>
      <c r="B99" s="209">
        <v>8576799</v>
      </c>
      <c r="C99" s="321">
        <v>15327703</v>
      </c>
      <c r="D99" s="209" t="s">
        <v>825</v>
      </c>
      <c r="E99" s="322">
        <v>42131</v>
      </c>
      <c r="F99" s="322">
        <v>42117</v>
      </c>
      <c r="G99" s="323">
        <v>586809.43999999994</v>
      </c>
      <c r="H99" s="323">
        <v>317000</v>
      </c>
      <c r="I99" s="323">
        <v>285300</v>
      </c>
      <c r="J99" s="315">
        <v>767382.52</v>
      </c>
      <c r="K99" s="315">
        <v>482082.52</v>
      </c>
      <c r="L99" s="209" t="s">
        <v>38</v>
      </c>
      <c r="M99" s="209" t="s">
        <v>16</v>
      </c>
      <c r="N99" s="215" t="s">
        <v>939</v>
      </c>
      <c r="O99" s="215" t="s">
        <v>74</v>
      </c>
      <c r="P99" s="215" t="s">
        <v>51</v>
      </c>
    </row>
    <row r="100" spans="1:16" s="178" customFormat="1" ht="45">
      <c r="A100" s="311">
        <v>42155</v>
      </c>
      <c r="B100" s="209">
        <v>8565910</v>
      </c>
      <c r="C100" s="321">
        <v>15346976</v>
      </c>
      <c r="D100" s="209" t="s">
        <v>826</v>
      </c>
      <c r="E100" s="322">
        <v>42131</v>
      </c>
      <c r="F100" s="322">
        <v>42117</v>
      </c>
      <c r="G100" s="323">
        <v>584000</v>
      </c>
      <c r="H100" s="323">
        <v>880000</v>
      </c>
      <c r="I100" s="323">
        <v>792000</v>
      </c>
      <c r="J100" s="315">
        <v>864906.92</v>
      </c>
      <c r="K100" s="315">
        <v>72906.92</v>
      </c>
      <c r="L100" s="209" t="s">
        <v>38</v>
      </c>
      <c r="M100" s="209" t="s">
        <v>16</v>
      </c>
      <c r="N100" s="215" t="s">
        <v>939</v>
      </c>
      <c r="O100" s="215" t="s">
        <v>74</v>
      </c>
      <c r="P100" s="215" t="s">
        <v>51</v>
      </c>
    </row>
    <row r="101" spans="1:16" s="178" customFormat="1" ht="45">
      <c r="A101" s="311">
        <v>42124</v>
      </c>
      <c r="B101" s="209">
        <v>8548382</v>
      </c>
      <c r="C101" s="321">
        <v>15334824</v>
      </c>
      <c r="D101" s="209" t="s">
        <v>826</v>
      </c>
      <c r="E101" s="322">
        <v>42100</v>
      </c>
      <c r="F101" s="322">
        <v>42086</v>
      </c>
      <c r="G101" s="315">
        <v>485858.68</v>
      </c>
      <c r="H101" s="315">
        <v>140000</v>
      </c>
      <c r="I101" s="315">
        <v>126000</v>
      </c>
      <c r="J101" s="315">
        <v>676087.42</v>
      </c>
      <c r="K101" s="315">
        <v>550087.42000000004</v>
      </c>
      <c r="L101" s="209" t="s">
        <v>38</v>
      </c>
      <c r="M101" s="209" t="s">
        <v>16</v>
      </c>
      <c r="N101" s="215" t="s">
        <v>1152</v>
      </c>
      <c r="O101" s="215" t="s">
        <v>74</v>
      </c>
      <c r="P101" s="215" t="s">
        <v>51</v>
      </c>
    </row>
    <row r="102" spans="1:16" s="178" customFormat="1" ht="45">
      <c r="A102" s="311">
        <v>42124</v>
      </c>
      <c r="B102" s="209">
        <v>8539640</v>
      </c>
      <c r="C102" s="321">
        <v>15348220</v>
      </c>
      <c r="D102" s="209" t="s">
        <v>826</v>
      </c>
      <c r="E102" s="322">
        <v>42123</v>
      </c>
      <c r="F102" s="322">
        <v>42109</v>
      </c>
      <c r="G102" s="315">
        <v>477159.06</v>
      </c>
      <c r="H102" s="315">
        <v>375000</v>
      </c>
      <c r="I102" s="315">
        <v>337500</v>
      </c>
      <c r="J102" s="315">
        <v>783406.22</v>
      </c>
      <c r="K102" s="315">
        <v>445906.22</v>
      </c>
      <c r="L102" s="209" t="s">
        <v>38</v>
      </c>
      <c r="M102" s="209" t="s">
        <v>16</v>
      </c>
      <c r="N102" s="215" t="s">
        <v>1152</v>
      </c>
      <c r="O102" s="215" t="s">
        <v>74</v>
      </c>
      <c r="P102" s="215" t="s">
        <v>51</v>
      </c>
    </row>
    <row r="103" spans="1:16" s="178" customFormat="1" ht="45">
      <c r="A103" s="311">
        <v>42124</v>
      </c>
      <c r="B103" s="209">
        <v>8576555</v>
      </c>
      <c r="C103" s="321">
        <v>15327208</v>
      </c>
      <c r="D103" s="209" t="s">
        <v>825</v>
      </c>
      <c r="E103" s="322">
        <v>42122</v>
      </c>
      <c r="F103" s="322">
        <v>42108</v>
      </c>
      <c r="G103" s="315">
        <v>706254.37</v>
      </c>
      <c r="H103" s="315">
        <v>330000</v>
      </c>
      <c r="I103" s="315">
        <v>297000</v>
      </c>
      <c r="J103" s="315">
        <v>933446.09</v>
      </c>
      <c r="K103" s="315">
        <v>636446.09</v>
      </c>
      <c r="L103" s="209" t="s">
        <v>38</v>
      </c>
      <c r="M103" s="209" t="s">
        <v>16</v>
      </c>
      <c r="N103" s="215" t="s">
        <v>1152</v>
      </c>
      <c r="O103" s="215" t="s">
        <v>74</v>
      </c>
      <c r="P103" s="215" t="s">
        <v>51</v>
      </c>
    </row>
    <row r="104" spans="1:16" s="175" customFormat="1">
      <c r="A104" s="159"/>
      <c r="B104" s="118"/>
      <c r="C104" s="152"/>
      <c r="D104" s="118"/>
      <c r="E104" s="119"/>
      <c r="F104" s="119"/>
      <c r="G104" s="120"/>
      <c r="H104" s="120"/>
      <c r="I104" s="120"/>
      <c r="J104" s="120"/>
      <c r="K104" s="120"/>
      <c r="L104" s="118"/>
      <c r="M104" s="118"/>
      <c r="N104" s="121"/>
      <c r="O104" s="121"/>
      <c r="P104" s="121"/>
    </row>
    <row r="105" spans="1:16" ht="15" customHeight="1">
      <c r="A105" s="403" t="s">
        <v>7</v>
      </c>
      <c r="B105" s="404"/>
      <c r="C105" s="404"/>
      <c r="D105" s="404"/>
      <c r="E105" s="404"/>
      <c r="F105" s="404"/>
      <c r="G105" s="404"/>
      <c r="H105" s="404"/>
      <c r="I105" s="404"/>
      <c r="J105" s="404"/>
      <c r="K105" s="404"/>
      <c r="L105" s="404"/>
      <c r="M105" s="404"/>
      <c r="N105" s="404"/>
      <c r="O105" s="404"/>
      <c r="P105" s="404"/>
    </row>
    <row r="106" spans="1:16" s="57" customFormat="1" ht="30">
      <c r="A106" s="117" t="s">
        <v>820</v>
      </c>
      <c r="B106" s="117" t="s">
        <v>8</v>
      </c>
      <c r="C106" s="117" t="s">
        <v>9</v>
      </c>
      <c r="D106" s="117" t="s">
        <v>10</v>
      </c>
      <c r="E106" s="117" t="s">
        <v>32</v>
      </c>
      <c r="F106" s="117" t="s">
        <v>781</v>
      </c>
      <c r="G106" s="117" t="s">
        <v>11</v>
      </c>
      <c r="H106" s="117" t="s">
        <v>33</v>
      </c>
      <c r="I106" s="117" t="s">
        <v>34</v>
      </c>
      <c r="J106" s="117" t="s">
        <v>35</v>
      </c>
      <c r="K106" s="117" t="s">
        <v>36</v>
      </c>
      <c r="L106" s="117" t="s">
        <v>37</v>
      </c>
      <c r="M106" s="117" t="s">
        <v>15</v>
      </c>
      <c r="N106" s="117" t="s">
        <v>830</v>
      </c>
      <c r="O106" s="117" t="s">
        <v>831</v>
      </c>
      <c r="P106" s="63" t="s">
        <v>739</v>
      </c>
    </row>
    <row r="107" spans="1:16" s="57" customFormat="1" ht="45">
      <c r="A107" s="311">
        <v>42185</v>
      </c>
      <c r="B107" s="116">
        <v>8578240</v>
      </c>
      <c r="C107" s="116">
        <v>15231327</v>
      </c>
      <c r="D107" s="116" t="s">
        <v>825</v>
      </c>
      <c r="E107" s="311">
        <v>42158</v>
      </c>
      <c r="F107" s="311"/>
      <c r="G107" s="116"/>
      <c r="H107" s="116"/>
      <c r="I107" s="116"/>
      <c r="J107" s="116">
        <v>0</v>
      </c>
      <c r="K107" s="116"/>
      <c r="L107" s="116" t="s">
        <v>7</v>
      </c>
      <c r="M107" s="116" t="s">
        <v>7</v>
      </c>
      <c r="N107" s="223" t="s">
        <v>941</v>
      </c>
      <c r="O107" s="223" t="s">
        <v>954</v>
      </c>
      <c r="P107" s="215" t="s">
        <v>74</v>
      </c>
    </row>
    <row r="108" spans="1:16" s="57" customFormat="1" ht="45">
      <c r="A108" s="311">
        <v>42185</v>
      </c>
      <c r="B108" s="116">
        <v>8535244</v>
      </c>
      <c r="C108" s="116">
        <v>16320293</v>
      </c>
      <c r="D108" s="116" t="s">
        <v>836</v>
      </c>
      <c r="E108" s="311">
        <v>42178</v>
      </c>
      <c r="F108" s="311"/>
      <c r="G108" s="116"/>
      <c r="H108" s="116"/>
      <c r="I108" s="116"/>
      <c r="J108" s="116">
        <v>447185.02</v>
      </c>
      <c r="K108" s="116"/>
      <c r="L108" s="116" t="s">
        <v>7</v>
      </c>
      <c r="M108" s="116" t="s">
        <v>7</v>
      </c>
      <c r="N108" s="223" t="s">
        <v>941</v>
      </c>
      <c r="O108" s="223" t="s">
        <v>955</v>
      </c>
      <c r="P108" s="215" t="s">
        <v>74</v>
      </c>
    </row>
    <row r="109" spans="1:16" ht="45">
      <c r="A109" s="311">
        <v>42185</v>
      </c>
      <c r="B109" s="116">
        <v>8566014</v>
      </c>
      <c r="C109" s="116">
        <v>16292260</v>
      </c>
      <c r="D109" s="116" t="s">
        <v>826</v>
      </c>
      <c r="E109" s="311">
        <v>42156</v>
      </c>
      <c r="F109" s="311"/>
      <c r="G109" s="116"/>
      <c r="H109" s="116"/>
      <c r="I109" s="116"/>
      <c r="J109" s="116">
        <v>363922.06</v>
      </c>
      <c r="K109" s="116"/>
      <c r="L109" s="116" t="s">
        <v>7</v>
      </c>
      <c r="M109" s="116" t="s">
        <v>7</v>
      </c>
      <c r="N109" s="223" t="s">
        <v>941</v>
      </c>
      <c r="O109" s="223" t="s">
        <v>956</v>
      </c>
      <c r="P109" s="215" t="s">
        <v>51</v>
      </c>
    </row>
    <row r="110" spans="1:16" ht="60">
      <c r="A110" s="311">
        <v>42155</v>
      </c>
      <c r="B110" s="209">
        <v>8560778</v>
      </c>
      <c r="C110" s="321">
        <v>15352636</v>
      </c>
      <c r="D110" s="209" t="s">
        <v>826</v>
      </c>
      <c r="E110" s="322">
        <v>42152</v>
      </c>
      <c r="F110" s="322"/>
      <c r="G110" s="323"/>
      <c r="H110" s="323"/>
      <c r="I110" s="323"/>
      <c r="J110" s="315"/>
      <c r="K110" s="315"/>
      <c r="L110" s="209" t="s">
        <v>7</v>
      </c>
      <c r="M110" s="209" t="s">
        <v>7</v>
      </c>
      <c r="N110" s="215" t="s">
        <v>1148</v>
      </c>
      <c r="O110" s="223" t="s">
        <v>1149</v>
      </c>
      <c r="P110" s="318" t="s">
        <v>51</v>
      </c>
    </row>
    <row r="111" spans="1:16" ht="60">
      <c r="A111" s="311">
        <v>42155</v>
      </c>
      <c r="B111" s="209">
        <v>8536514</v>
      </c>
      <c r="C111" s="321">
        <v>16231011</v>
      </c>
      <c r="D111" s="209" t="s">
        <v>826</v>
      </c>
      <c r="E111" s="322">
        <v>42128</v>
      </c>
      <c r="F111" s="322"/>
      <c r="G111" s="323"/>
      <c r="H111" s="323"/>
      <c r="I111" s="323"/>
      <c r="J111" s="315"/>
      <c r="K111" s="315"/>
      <c r="L111" s="209" t="s">
        <v>7</v>
      </c>
      <c r="M111" s="209" t="s">
        <v>7</v>
      </c>
      <c r="N111" s="215" t="s">
        <v>1148</v>
      </c>
      <c r="O111" s="223" t="s">
        <v>1150</v>
      </c>
      <c r="P111" s="318" t="s">
        <v>51</v>
      </c>
    </row>
    <row r="112" spans="1:16" ht="60">
      <c r="A112" s="311">
        <v>42155</v>
      </c>
      <c r="B112" s="209">
        <v>8528200</v>
      </c>
      <c r="C112" s="321">
        <v>16085615</v>
      </c>
      <c r="D112" s="209" t="s">
        <v>840</v>
      </c>
      <c r="E112" s="322">
        <v>42153</v>
      </c>
      <c r="F112" s="322"/>
      <c r="G112" s="323"/>
      <c r="H112" s="323"/>
      <c r="I112" s="323"/>
      <c r="J112" s="315"/>
      <c r="K112" s="315"/>
      <c r="L112" s="209" t="s">
        <v>7</v>
      </c>
      <c r="M112" s="209" t="s">
        <v>7</v>
      </c>
      <c r="N112" s="215" t="s">
        <v>1148</v>
      </c>
      <c r="O112" s="223" t="s">
        <v>1151</v>
      </c>
      <c r="P112" s="318" t="s">
        <v>51</v>
      </c>
    </row>
    <row r="113" spans="1:16" ht="60">
      <c r="A113" s="322">
        <v>42124</v>
      </c>
      <c r="B113" s="324">
        <v>8575920</v>
      </c>
      <c r="C113" s="321">
        <v>15253693</v>
      </c>
      <c r="D113" s="209" t="s">
        <v>825</v>
      </c>
      <c r="E113" s="322">
        <v>42109</v>
      </c>
      <c r="F113" s="322"/>
      <c r="G113" s="315"/>
      <c r="H113" s="315"/>
      <c r="I113" s="315"/>
      <c r="J113" s="315"/>
      <c r="K113" s="315"/>
      <c r="L113" s="209" t="s">
        <v>7</v>
      </c>
      <c r="M113" s="209" t="s">
        <v>7</v>
      </c>
      <c r="N113" s="215" t="s">
        <v>941</v>
      </c>
      <c r="O113" s="215" t="s">
        <v>1158</v>
      </c>
      <c r="P113" s="215" t="s">
        <v>74</v>
      </c>
    </row>
    <row r="114" spans="1:16" ht="75">
      <c r="A114" s="322">
        <v>42124</v>
      </c>
      <c r="B114" s="324">
        <v>8542137</v>
      </c>
      <c r="C114" s="321">
        <v>15665920</v>
      </c>
      <c r="D114" s="209" t="s">
        <v>826</v>
      </c>
      <c r="E114" s="322">
        <v>42116</v>
      </c>
      <c r="F114" s="322"/>
      <c r="G114" s="315"/>
      <c r="H114" s="315"/>
      <c r="I114" s="315"/>
      <c r="J114" s="315"/>
      <c r="K114" s="315"/>
      <c r="L114" s="209" t="s">
        <v>7</v>
      </c>
      <c r="M114" s="209" t="s">
        <v>7</v>
      </c>
      <c r="N114" s="215" t="s">
        <v>941</v>
      </c>
      <c r="O114" s="215" t="s">
        <v>1159</v>
      </c>
      <c r="P114" s="215" t="s">
        <v>74</v>
      </c>
    </row>
  </sheetData>
  <mergeCells count="5">
    <mergeCell ref="A105:P105"/>
    <mergeCell ref="A89:P89"/>
    <mergeCell ref="A43:P43"/>
    <mergeCell ref="A3:P3"/>
    <mergeCell ref="A1:E1"/>
  </mergeCells>
  <conditionalFormatting sqref="P105:P106 P89:P90 P1:P16 P43:P44">
    <cfRule type="cellIs" dxfId="207" priority="79" operator="equal">
      <formula>"UTD"</formula>
    </cfRule>
    <cfRule type="cellIs" dxfId="206" priority="80" operator="equal">
      <formula>"Y"</formula>
    </cfRule>
  </conditionalFormatting>
  <conditionalFormatting sqref="P104">
    <cfRule type="cellIs" dxfId="205" priority="77" operator="equal">
      <formula>"UTD"</formula>
    </cfRule>
    <cfRule type="cellIs" dxfId="204" priority="78" operator="equal">
      <formula>"Y"</formula>
    </cfRule>
  </conditionalFormatting>
  <conditionalFormatting sqref="P45:P56">
    <cfRule type="cellIs" dxfId="203" priority="73" operator="equal">
      <formula>"UTD"</formula>
    </cfRule>
    <cfRule type="cellIs" dxfId="202" priority="74" operator="equal">
      <formula>"Y"</formula>
    </cfRule>
  </conditionalFormatting>
  <conditionalFormatting sqref="P107:P109">
    <cfRule type="cellIs" dxfId="201" priority="69" operator="equal">
      <formula>"UTD"</formula>
    </cfRule>
    <cfRule type="cellIs" dxfId="200" priority="70" operator="equal">
      <formula>"Y"</formula>
    </cfRule>
  </conditionalFormatting>
  <conditionalFormatting sqref="P91:P94">
    <cfRule type="cellIs" dxfId="199" priority="71" operator="equal">
      <formula>"UTD"</formula>
    </cfRule>
    <cfRule type="cellIs" dxfId="198" priority="72" operator="equal">
      <formula>"Y"</formula>
    </cfRule>
  </conditionalFormatting>
  <conditionalFormatting sqref="P17:P18">
    <cfRule type="cellIs" dxfId="197" priority="67" operator="equal">
      <formula>"UTD"</formula>
    </cfRule>
    <cfRule type="cellIs" dxfId="196" priority="68" operator="equal">
      <formula>"Y"</formula>
    </cfRule>
  </conditionalFormatting>
  <conditionalFormatting sqref="P19">
    <cfRule type="cellIs" dxfId="195" priority="65" operator="equal">
      <formula>"UTD"</formula>
    </cfRule>
    <cfRule type="cellIs" dxfId="194" priority="66" operator="equal">
      <formula>"Y"</formula>
    </cfRule>
  </conditionalFormatting>
  <conditionalFormatting sqref="P20">
    <cfRule type="cellIs" dxfId="193" priority="63" operator="equal">
      <formula>"UTD"</formula>
    </cfRule>
    <cfRule type="cellIs" dxfId="192" priority="64" operator="equal">
      <formula>"Y"</formula>
    </cfRule>
  </conditionalFormatting>
  <conditionalFormatting sqref="P21">
    <cfRule type="cellIs" dxfId="191" priority="61" operator="equal">
      <formula>"UTD"</formula>
    </cfRule>
    <cfRule type="cellIs" dxfId="190" priority="62" operator="equal">
      <formula>"Y"</formula>
    </cfRule>
  </conditionalFormatting>
  <conditionalFormatting sqref="P23">
    <cfRule type="cellIs" dxfId="189" priority="59" operator="equal">
      <formula>"UTD"</formula>
    </cfRule>
    <cfRule type="cellIs" dxfId="188" priority="60" operator="equal">
      <formula>"Y"</formula>
    </cfRule>
  </conditionalFormatting>
  <conditionalFormatting sqref="P24">
    <cfRule type="cellIs" dxfId="187" priority="57" operator="equal">
      <formula>"UTD"</formula>
    </cfRule>
    <cfRule type="cellIs" dxfId="186" priority="58" operator="equal">
      <formula>"Y"</formula>
    </cfRule>
  </conditionalFormatting>
  <conditionalFormatting sqref="P25">
    <cfRule type="cellIs" dxfId="185" priority="55" operator="equal">
      <formula>"UTD"</formula>
    </cfRule>
    <cfRule type="cellIs" dxfId="184" priority="56" operator="equal">
      <formula>"Y"</formula>
    </cfRule>
  </conditionalFormatting>
  <conditionalFormatting sqref="P26">
    <cfRule type="cellIs" dxfId="183" priority="53" operator="equal">
      <formula>"UTD"</formula>
    </cfRule>
    <cfRule type="cellIs" dxfId="182" priority="54" operator="equal">
      <formula>"Y"</formula>
    </cfRule>
  </conditionalFormatting>
  <conditionalFormatting sqref="P27 P42">
    <cfRule type="cellIs" dxfId="181" priority="51" operator="equal">
      <formula>"UTD"</formula>
    </cfRule>
    <cfRule type="cellIs" dxfId="180" priority="52" operator="equal">
      <formula>"Y"</formula>
    </cfRule>
  </conditionalFormatting>
  <conditionalFormatting sqref="P22">
    <cfRule type="cellIs" dxfId="179" priority="49" operator="equal">
      <formula>"UTD"</formula>
    </cfRule>
    <cfRule type="cellIs" dxfId="178" priority="50" operator="equal">
      <formula>"Y"</formula>
    </cfRule>
  </conditionalFormatting>
  <conditionalFormatting sqref="P57">
    <cfRule type="cellIs" dxfId="177" priority="47" operator="equal">
      <formula>"UTD"</formula>
    </cfRule>
    <cfRule type="cellIs" dxfId="176" priority="48" operator="equal">
      <formula>"Y"</formula>
    </cfRule>
  </conditionalFormatting>
  <conditionalFormatting sqref="P58:P61">
    <cfRule type="cellIs" dxfId="175" priority="45" operator="equal">
      <formula>"UTD"</formula>
    </cfRule>
    <cfRule type="cellIs" dxfId="174" priority="46" operator="equal">
      <formula>"Y"</formula>
    </cfRule>
  </conditionalFormatting>
  <conditionalFormatting sqref="P62">
    <cfRule type="cellIs" dxfId="173" priority="43" operator="equal">
      <formula>"UTD"</formula>
    </cfRule>
    <cfRule type="cellIs" dxfId="172" priority="44" operator="equal">
      <formula>"Y"</formula>
    </cfRule>
  </conditionalFormatting>
  <conditionalFormatting sqref="P63">
    <cfRule type="cellIs" dxfId="171" priority="41" operator="equal">
      <formula>"UTD"</formula>
    </cfRule>
    <cfRule type="cellIs" dxfId="170" priority="42" operator="equal">
      <formula>"Y"</formula>
    </cfRule>
  </conditionalFormatting>
  <conditionalFormatting sqref="P64">
    <cfRule type="cellIs" dxfId="169" priority="39" operator="equal">
      <formula>"UTD"</formula>
    </cfRule>
    <cfRule type="cellIs" dxfId="168" priority="40" operator="equal">
      <formula>"Y"</formula>
    </cfRule>
  </conditionalFormatting>
  <conditionalFormatting sqref="P65">
    <cfRule type="cellIs" dxfId="167" priority="37" operator="equal">
      <formula>"UTD"</formula>
    </cfRule>
    <cfRule type="cellIs" dxfId="166" priority="38" operator="equal">
      <formula>"Y"</formula>
    </cfRule>
  </conditionalFormatting>
  <conditionalFormatting sqref="P66">
    <cfRule type="cellIs" dxfId="165" priority="35" operator="equal">
      <formula>"UTD"</formula>
    </cfRule>
    <cfRule type="cellIs" dxfId="164" priority="36" operator="equal">
      <formula>"Y"</formula>
    </cfRule>
  </conditionalFormatting>
  <conditionalFormatting sqref="P67">
    <cfRule type="cellIs" dxfId="163" priority="33" operator="equal">
      <formula>"UTD"</formula>
    </cfRule>
    <cfRule type="cellIs" dxfId="162" priority="34" operator="equal">
      <formula>"Y"</formula>
    </cfRule>
  </conditionalFormatting>
  <conditionalFormatting sqref="P68">
    <cfRule type="cellIs" dxfId="161" priority="31" operator="equal">
      <formula>"UTD"</formula>
    </cfRule>
    <cfRule type="cellIs" dxfId="160" priority="32" operator="equal">
      <formula>"Y"</formula>
    </cfRule>
  </conditionalFormatting>
  <conditionalFormatting sqref="P69">
    <cfRule type="cellIs" dxfId="159" priority="29" operator="equal">
      <formula>"UTD"</formula>
    </cfRule>
    <cfRule type="cellIs" dxfId="158" priority="30" operator="equal">
      <formula>"Y"</formula>
    </cfRule>
  </conditionalFormatting>
  <conditionalFormatting sqref="P70">
    <cfRule type="cellIs" dxfId="157" priority="27" operator="equal">
      <formula>"UTD"</formula>
    </cfRule>
    <cfRule type="cellIs" dxfId="156" priority="28" operator="equal">
      <formula>"Y"</formula>
    </cfRule>
  </conditionalFormatting>
  <conditionalFormatting sqref="P71">
    <cfRule type="cellIs" dxfId="155" priority="25" operator="equal">
      <formula>"UTD"</formula>
    </cfRule>
    <cfRule type="cellIs" dxfId="154" priority="26" operator="equal">
      <formula>"Y"</formula>
    </cfRule>
  </conditionalFormatting>
  <conditionalFormatting sqref="P95">
    <cfRule type="cellIs" dxfId="153" priority="23" operator="equal">
      <formula>"UTD"</formula>
    </cfRule>
    <cfRule type="cellIs" dxfId="152" priority="24" operator="equal">
      <formula>"Y"</formula>
    </cfRule>
  </conditionalFormatting>
  <conditionalFormatting sqref="P96">
    <cfRule type="cellIs" dxfId="151" priority="21" operator="equal">
      <formula>"UTD"</formula>
    </cfRule>
    <cfRule type="cellIs" dxfId="150" priority="22" operator="equal">
      <formula>"Y"</formula>
    </cfRule>
  </conditionalFormatting>
  <conditionalFormatting sqref="P97">
    <cfRule type="cellIs" dxfId="149" priority="19" operator="equal">
      <formula>"UTD"</formula>
    </cfRule>
    <cfRule type="cellIs" dxfId="148" priority="20" operator="equal">
      <formula>"Y"</formula>
    </cfRule>
  </conditionalFormatting>
  <conditionalFormatting sqref="P99">
    <cfRule type="cellIs" dxfId="147" priority="17" operator="equal">
      <formula>"UTD"</formula>
    </cfRule>
    <cfRule type="cellIs" dxfId="146" priority="18" operator="equal">
      <formula>"Y"</formula>
    </cfRule>
  </conditionalFormatting>
  <conditionalFormatting sqref="P100">
    <cfRule type="cellIs" dxfId="145" priority="15" operator="equal">
      <formula>"UTD"</formula>
    </cfRule>
    <cfRule type="cellIs" dxfId="144" priority="16" operator="equal">
      <formula>"Y"</formula>
    </cfRule>
  </conditionalFormatting>
  <conditionalFormatting sqref="P98">
    <cfRule type="cellIs" dxfId="143" priority="13" operator="equal">
      <formula>"UTD"</formula>
    </cfRule>
    <cfRule type="cellIs" dxfId="142" priority="14" operator="equal">
      <formula>"Y"</formula>
    </cfRule>
  </conditionalFormatting>
  <conditionalFormatting sqref="P110:P112">
    <cfRule type="cellIs" dxfId="141" priority="11" operator="equal">
      <formula>"UTD"</formula>
    </cfRule>
    <cfRule type="cellIs" dxfId="140" priority="12" operator="equal">
      <formula>"Y"</formula>
    </cfRule>
  </conditionalFormatting>
  <conditionalFormatting sqref="P28:P41">
    <cfRule type="cellIs" dxfId="139" priority="9" operator="equal">
      <formula>"UTD"</formula>
    </cfRule>
    <cfRule type="cellIs" dxfId="138" priority="10" operator="equal">
      <formula>"Y"</formula>
    </cfRule>
  </conditionalFormatting>
  <conditionalFormatting sqref="P72:P88">
    <cfRule type="cellIs" dxfId="137" priority="7" operator="equal">
      <formula>"UTD"</formula>
    </cfRule>
    <cfRule type="cellIs" dxfId="136" priority="8" operator="equal">
      <formula>"Y"</formula>
    </cfRule>
  </conditionalFormatting>
  <conditionalFormatting sqref="P101:P103">
    <cfRule type="cellIs" dxfId="135" priority="5" operator="equal">
      <formula>"UTD"</formula>
    </cfRule>
    <cfRule type="cellIs" dxfId="134" priority="6" operator="equal">
      <formula>"Y"</formula>
    </cfRule>
  </conditionalFormatting>
  <conditionalFormatting sqref="P101:P103">
    <cfRule type="cellIs" dxfId="133" priority="3" operator="equal">
      <formula>"UTD"</formula>
    </cfRule>
    <cfRule type="cellIs" dxfId="132" priority="4" operator="equal">
      <formula>"Y"</formula>
    </cfRule>
  </conditionalFormatting>
  <conditionalFormatting sqref="P113:P114">
    <cfRule type="cellIs" dxfId="131" priority="1" operator="equal">
      <formula>"UTD"</formula>
    </cfRule>
    <cfRule type="cellIs" dxfId="130" priority="2" operator="equal">
      <formula>"Y"</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B1:M356"/>
  <sheetViews>
    <sheetView showGridLines="0" workbookViewId="0">
      <selection activeCell="B6" sqref="B6"/>
    </sheetView>
  </sheetViews>
  <sheetFormatPr defaultRowHeight="15"/>
  <cols>
    <col min="1" max="1" width="4" customWidth="1"/>
    <col min="2" max="2" width="16.85546875" customWidth="1"/>
    <col min="3" max="3" width="36.42578125" bestFit="1" customWidth="1"/>
    <col min="4" max="4" width="15.28515625" customWidth="1"/>
    <col min="5" max="5" width="16.85546875" customWidth="1"/>
    <col min="6" max="6" width="13.5703125" bestFit="1" customWidth="1"/>
    <col min="7" max="7" width="16.140625" customWidth="1"/>
    <col min="8" max="8" width="72.85546875" customWidth="1"/>
  </cols>
  <sheetData>
    <row r="1" spans="2:13" ht="18.75">
      <c r="B1" s="389" t="s">
        <v>762</v>
      </c>
      <c r="C1" s="389"/>
      <c r="D1" s="389"/>
      <c r="E1" s="389"/>
      <c r="F1" s="44">
        <v>41943</v>
      </c>
    </row>
    <row r="4" spans="2:13">
      <c r="B4" s="405" t="s">
        <v>22</v>
      </c>
      <c r="C4" s="405"/>
      <c r="D4" s="405"/>
      <c r="E4" s="405"/>
      <c r="F4" s="405"/>
      <c r="G4" s="405"/>
      <c r="H4" s="405"/>
      <c r="I4" s="42"/>
      <c r="J4" s="42"/>
      <c r="K4" s="42"/>
      <c r="L4" s="42"/>
      <c r="M4" s="42"/>
    </row>
    <row r="5" spans="2:13" ht="30">
      <c r="B5" s="47" t="s">
        <v>730</v>
      </c>
      <c r="C5" s="47" t="s">
        <v>761</v>
      </c>
      <c r="D5" s="47" t="s">
        <v>731</v>
      </c>
      <c r="E5" s="47" t="s">
        <v>732</v>
      </c>
      <c r="F5" s="47" t="s">
        <v>733</v>
      </c>
      <c r="G5" s="47" t="s">
        <v>36</v>
      </c>
      <c r="H5" s="47" t="s">
        <v>19</v>
      </c>
    </row>
    <row r="6" spans="2:13">
      <c r="B6" s="48" t="s">
        <v>190</v>
      </c>
      <c r="C6" s="49" t="s">
        <v>744</v>
      </c>
      <c r="D6" s="52">
        <v>109000</v>
      </c>
      <c r="E6" s="52">
        <v>87200</v>
      </c>
      <c r="F6" s="52">
        <v>181047.09</v>
      </c>
      <c r="G6" s="52">
        <v>93847.09</v>
      </c>
      <c r="H6" s="49"/>
    </row>
    <row r="7" spans="2:13">
      <c r="B7" s="48" t="s">
        <v>176</v>
      </c>
      <c r="C7" s="49" t="s">
        <v>744</v>
      </c>
      <c r="D7" s="52">
        <v>65000</v>
      </c>
      <c r="E7" s="52">
        <v>52000</v>
      </c>
      <c r="F7" s="52">
        <v>53123.63</v>
      </c>
      <c r="G7" s="52">
        <v>1123.6300000000001</v>
      </c>
      <c r="H7" s="49"/>
    </row>
    <row r="8" spans="2:13">
      <c r="B8" s="48" t="s">
        <v>242</v>
      </c>
      <c r="C8" s="49" t="s">
        <v>744</v>
      </c>
      <c r="D8" s="52">
        <v>37000</v>
      </c>
      <c r="E8" s="52">
        <v>29600</v>
      </c>
      <c r="F8" s="52">
        <v>24429.46</v>
      </c>
      <c r="G8" s="52">
        <v>-5170.54</v>
      </c>
      <c r="H8" s="49"/>
    </row>
    <row r="9" spans="2:13">
      <c r="B9" s="48" t="s">
        <v>385</v>
      </c>
      <c r="C9" s="49" t="s">
        <v>744</v>
      </c>
      <c r="D9" s="52">
        <v>65000</v>
      </c>
      <c r="E9" s="52">
        <v>52000</v>
      </c>
      <c r="F9" s="52">
        <v>53832.38</v>
      </c>
      <c r="G9" s="52">
        <v>1832.38</v>
      </c>
      <c r="H9" s="49"/>
    </row>
    <row r="10" spans="2:13">
      <c r="B10" s="48" t="s">
        <v>355</v>
      </c>
      <c r="C10" s="49" t="s">
        <v>744</v>
      </c>
      <c r="D10" s="52">
        <v>163000</v>
      </c>
      <c r="E10" s="52">
        <v>130400</v>
      </c>
      <c r="F10" s="52">
        <v>132385.82999999999</v>
      </c>
      <c r="G10" s="52">
        <v>1985.83</v>
      </c>
      <c r="H10" s="49"/>
    </row>
    <row r="11" spans="2:13">
      <c r="B11" s="48" t="s">
        <v>243</v>
      </c>
      <c r="C11" s="49" t="s">
        <v>744</v>
      </c>
      <c r="D11" s="52">
        <v>168500</v>
      </c>
      <c r="E11" s="52">
        <v>134800</v>
      </c>
      <c r="F11" s="52">
        <v>138752.42000000001</v>
      </c>
      <c r="G11" s="52">
        <v>3952.42</v>
      </c>
      <c r="H11" s="49"/>
    </row>
    <row r="12" spans="2:13">
      <c r="B12" s="48" t="s">
        <v>469</v>
      </c>
      <c r="C12" s="49" t="s">
        <v>744</v>
      </c>
      <c r="D12" s="52">
        <v>98000</v>
      </c>
      <c r="E12" s="52">
        <v>78400</v>
      </c>
      <c r="F12" s="52">
        <v>163067.94</v>
      </c>
      <c r="G12" s="52">
        <v>84667.94</v>
      </c>
      <c r="H12" s="49"/>
    </row>
    <row r="13" spans="2:13">
      <c r="B13" s="48" t="s">
        <v>298</v>
      </c>
      <c r="C13" s="49" t="s">
        <v>744</v>
      </c>
      <c r="D13" s="52">
        <v>70000</v>
      </c>
      <c r="E13" s="52">
        <v>56000</v>
      </c>
      <c r="F13" s="52">
        <v>57218.36</v>
      </c>
      <c r="G13" s="52">
        <v>1218.3599999999999</v>
      </c>
      <c r="H13" s="49"/>
    </row>
    <row r="14" spans="2:13">
      <c r="B14" s="48" t="s">
        <v>447</v>
      </c>
      <c r="C14" s="49" t="s">
        <v>744</v>
      </c>
      <c r="D14" s="52">
        <v>29000</v>
      </c>
      <c r="E14" s="52">
        <v>23200</v>
      </c>
      <c r="F14" s="52">
        <v>62413.98</v>
      </c>
      <c r="G14" s="52">
        <v>39213.980000000003</v>
      </c>
      <c r="H14" s="49"/>
    </row>
    <row r="15" spans="2:13">
      <c r="B15" s="48" t="s">
        <v>247</v>
      </c>
      <c r="C15" s="49" t="s">
        <v>744</v>
      </c>
      <c r="D15" s="52">
        <v>69900</v>
      </c>
      <c r="E15" s="52">
        <v>55920</v>
      </c>
      <c r="F15" s="52">
        <v>186951.62</v>
      </c>
      <c r="G15" s="52">
        <v>131031.62</v>
      </c>
      <c r="H15" s="49"/>
    </row>
    <row r="16" spans="2:13">
      <c r="B16" s="48" t="s">
        <v>466</v>
      </c>
      <c r="C16" s="49" t="s">
        <v>744</v>
      </c>
      <c r="D16" s="52">
        <v>139900</v>
      </c>
      <c r="E16" s="52">
        <v>111920</v>
      </c>
      <c r="F16" s="52">
        <v>125910</v>
      </c>
      <c r="G16" s="52">
        <v>13990</v>
      </c>
      <c r="H16" s="49"/>
    </row>
    <row r="17" spans="2:8">
      <c r="B17" s="48" t="s">
        <v>218</v>
      </c>
      <c r="C17" s="49" t="s">
        <v>744</v>
      </c>
      <c r="D17" s="52">
        <v>138000</v>
      </c>
      <c r="E17" s="52">
        <v>110400</v>
      </c>
      <c r="F17" s="52">
        <v>113925.3</v>
      </c>
      <c r="G17" s="52">
        <v>3525.3</v>
      </c>
      <c r="H17" s="49"/>
    </row>
    <row r="18" spans="2:8">
      <c r="B18" s="48" t="s">
        <v>166</v>
      </c>
      <c r="C18" s="49" t="s">
        <v>744</v>
      </c>
      <c r="D18" s="52">
        <v>61500</v>
      </c>
      <c r="E18" s="52">
        <v>49200</v>
      </c>
      <c r="F18" s="52">
        <v>50824.7</v>
      </c>
      <c r="G18" s="52">
        <v>1624.7</v>
      </c>
      <c r="H18" s="49"/>
    </row>
    <row r="19" spans="2:8">
      <c r="B19" s="48" t="s">
        <v>459</v>
      </c>
      <c r="C19" s="49" t="s">
        <v>744</v>
      </c>
      <c r="D19" s="52">
        <v>55000</v>
      </c>
      <c r="E19" s="52">
        <v>44000</v>
      </c>
      <c r="F19" s="52">
        <v>41723.61</v>
      </c>
      <c r="G19" s="52">
        <v>-2276.39</v>
      </c>
      <c r="H19" s="49"/>
    </row>
    <row r="20" spans="2:8">
      <c r="B20" s="48" t="s">
        <v>432</v>
      </c>
      <c r="C20" s="49" t="s">
        <v>751</v>
      </c>
      <c r="D20" s="52">
        <v>75000</v>
      </c>
      <c r="E20" s="52">
        <v>60000</v>
      </c>
      <c r="F20" s="52">
        <v>65273.45</v>
      </c>
      <c r="G20" s="52">
        <v>5273.45</v>
      </c>
      <c r="H20" s="49"/>
    </row>
    <row r="21" spans="2:8">
      <c r="B21" s="48" t="s">
        <v>262</v>
      </c>
      <c r="C21" s="49" t="s">
        <v>744</v>
      </c>
      <c r="D21" s="52">
        <v>95000</v>
      </c>
      <c r="E21" s="52">
        <v>76000</v>
      </c>
      <c r="F21" s="52">
        <v>89041.31</v>
      </c>
      <c r="G21" s="52">
        <v>13041.31</v>
      </c>
      <c r="H21" s="49"/>
    </row>
    <row r="22" spans="2:8">
      <c r="B22" s="48" t="s">
        <v>286</v>
      </c>
      <c r="C22" s="49" t="s">
        <v>751</v>
      </c>
      <c r="D22" s="52">
        <v>74000</v>
      </c>
      <c r="E22" s="52">
        <v>59200</v>
      </c>
      <c r="F22" s="52">
        <v>43478.36</v>
      </c>
      <c r="G22" s="52">
        <v>-15721.64</v>
      </c>
      <c r="H22" s="49"/>
    </row>
    <row r="23" spans="2:8">
      <c r="B23" s="48" t="s">
        <v>234</v>
      </c>
      <c r="C23" s="49" t="s">
        <v>744</v>
      </c>
      <c r="D23" s="52">
        <v>41500</v>
      </c>
      <c r="E23" s="52">
        <v>33200</v>
      </c>
      <c r="F23" s="52">
        <v>9824.61</v>
      </c>
      <c r="G23" s="52">
        <v>-23375.39</v>
      </c>
      <c r="H23" s="49"/>
    </row>
    <row r="24" spans="2:8">
      <c r="B24" s="48" t="s">
        <v>273</v>
      </c>
      <c r="C24" s="49" t="s">
        <v>752</v>
      </c>
      <c r="D24" s="52">
        <v>175000</v>
      </c>
      <c r="E24" s="52">
        <v>140000</v>
      </c>
      <c r="F24" s="52">
        <v>118736.37</v>
      </c>
      <c r="G24" s="52">
        <v>-21263.63</v>
      </c>
      <c r="H24" s="49"/>
    </row>
    <row r="25" spans="2:8">
      <c r="B25" s="48" t="s">
        <v>269</v>
      </c>
      <c r="C25" s="49" t="s">
        <v>744</v>
      </c>
      <c r="D25" s="52">
        <v>120000</v>
      </c>
      <c r="E25" s="52">
        <v>96000</v>
      </c>
      <c r="F25" s="52">
        <v>98874.46</v>
      </c>
      <c r="G25" s="52">
        <v>2874.46</v>
      </c>
      <c r="H25" s="49"/>
    </row>
    <row r="26" spans="2:8">
      <c r="B26" s="48" t="s">
        <v>427</v>
      </c>
      <c r="C26" s="49" t="s">
        <v>744</v>
      </c>
      <c r="D26" s="52">
        <v>20000</v>
      </c>
      <c r="E26" s="52">
        <v>16000</v>
      </c>
      <c r="F26" s="52">
        <v>65593.86</v>
      </c>
      <c r="G26" s="52">
        <v>49593.86</v>
      </c>
      <c r="H26" s="49"/>
    </row>
    <row r="27" spans="2:8">
      <c r="B27" s="48" t="s">
        <v>203</v>
      </c>
      <c r="C27" s="49" t="s">
        <v>744</v>
      </c>
      <c r="D27" s="52">
        <v>100000</v>
      </c>
      <c r="E27" s="52">
        <v>80000</v>
      </c>
      <c r="F27" s="52">
        <v>90000</v>
      </c>
      <c r="G27" s="52">
        <v>10000</v>
      </c>
      <c r="H27" s="49"/>
    </row>
    <row r="28" spans="2:8">
      <c r="B28" s="48" t="s">
        <v>151</v>
      </c>
      <c r="C28" s="49" t="s">
        <v>744</v>
      </c>
      <c r="D28" s="52">
        <v>50000</v>
      </c>
      <c r="E28" s="52">
        <v>40000</v>
      </c>
      <c r="F28" s="52">
        <v>100329.3</v>
      </c>
      <c r="G28" s="52">
        <v>60329.3</v>
      </c>
      <c r="H28" s="49"/>
    </row>
    <row r="29" spans="2:8">
      <c r="B29" s="48" t="s">
        <v>158</v>
      </c>
      <c r="C29" s="49" t="s">
        <v>744</v>
      </c>
      <c r="D29" s="52">
        <v>16000</v>
      </c>
      <c r="E29" s="52">
        <v>12800</v>
      </c>
      <c r="F29" s="52">
        <v>43696.98</v>
      </c>
      <c r="G29" s="52">
        <v>30896.98</v>
      </c>
      <c r="H29" s="49"/>
    </row>
    <row r="30" spans="2:8">
      <c r="B30" s="48" t="s">
        <v>313</v>
      </c>
      <c r="C30" s="49" t="s">
        <v>744</v>
      </c>
      <c r="D30" s="52">
        <v>54000</v>
      </c>
      <c r="E30" s="52">
        <v>43200</v>
      </c>
      <c r="F30" s="52">
        <v>44070.15</v>
      </c>
      <c r="G30" s="52">
        <v>870.15</v>
      </c>
      <c r="H30" s="49"/>
    </row>
    <row r="31" spans="2:8">
      <c r="B31" s="48" t="s">
        <v>310</v>
      </c>
      <c r="C31" s="49" t="s">
        <v>751</v>
      </c>
      <c r="D31" s="52">
        <v>59900</v>
      </c>
      <c r="E31" s="52">
        <v>47920</v>
      </c>
      <c r="F31" s="52">
        <v>82008.55</v>
      </c>
      <c r="G31" s="52">
        <v>34088.550000000003</v>
      </c>
      <c r="H31" s="49"/>
    </row>
    <row r="32" spans="2:8">
      <c r="B32" s="48" t="s">
        <v>306</v>
      </c>
      <c r="C32" s="49" t="s">
        <v>751</v>
      </c>
      <c r="D32" s="52">
        <v>111000</v>
      </c>
      <c r="E32" s="52">
        <v>88800</v>
      </c>
      <c r="F32" s="52">
        <v>124023.99</v>
      </c>
      <c r="G32" s="52">
        <v>35223.99</v>
      </c>
      <c r="H32" s="49"/>
    </row>
    <row r="33" spans="2:8">
      <c r="B33" s="48" t="s">
        <v>233</v>
      </c>
      <c r="C33" s="49" t="s">
        <v>744</v>
      </c>
      <c r="D33" s="52">
        <v>73000</v>
      </c>
      <c r="E33" s="52">
        <v>58400</v>
      </c>
      <c r="F33" s="52">
        <v>63958.11</v>
      </c>
      <c r="G33" s="52">
        <v>5558.11</v>
      </c>
      <c r="H33" s="49"/>
    </row>
    <row r="34" spans="2:8">
      <c r="B34" s="48" t="s">
        <v>211</v>
      </c>
      <c r="C34" s="49" t="s">
        <v>751</v>
      </c>
      <c r="D34" s="52">
        <v>69000</v>
      </c>
      <c r="E34" s="52">
        <v>55200</v>
      </c>
      <c r="F34" s="52">
        <v>58650</v>
      </c>
      <c r="G34" s="52">
        <v>3450</v>
      </c>
      <c r="H34" s="49"/>
    </row>
    <row r="35" spans="2:8">
      <c r="B35" s="48" t="s">
        <v>361</v>
      </c>
      <c r="C35" s="49" t="s">
        <v>744</v>
      </c>
      <c r="D35" s="52">
        <v>73500</v>
      </c>
      <c r="E35" s="52">
        <v>58800</v>
      </c>
      <c r="F35" s="52">
        <v>61359.26</v>
      </c>
      <c r="G35" s="52">
        <v>2559.2600000000002</v>
      </c>
      <c r="H35" s="49"/>
    </row>
    <row r="36" spans="2:8">
      <c r="B36" s="48" t="s">
        <v>184</v>
      </c>
      <c r="C36" s="49" t="s">
        <v>744</v>
      </c>
      <c r="D36" s="52">
        <v>95000</v>
      </c>
      <c r="E36" s="52">
        <v>76000</v>
      </c>
      <c r="F36" s="52">
        <v>77543.759999999995</v>
      </c>
      <c r="G36" s="52">
        <v>1543.76</v>
      </c>
      <c r="H36" s="49"/>
    </row>
    <row r="37" spans="2:8">
      <c r="B37" s="48" t="s">
        <v>224</v>
      </c>
      <c r="C37" s="49" t="s">
        <v>744</v>
      </c>
      <c r="D37" s="52">
        <v>81300</v>
      </c>
      <c r="E37" s="52">
        <v>65040</v>
      </c>
      <c r="F37" s="52">
        <v>89312.35</v>
      </c>
      <c r="G37" s="52">
        <v>24272.35</v>
      </c>
      <c r="H37" s="49"/>
    </row>
    <row r="38" spans="2:8">
      <c r="B38" s="48" t="s">
        <v>359</v>
      </c>
      <c r="C38" s="49" t="s">
        <v>744</v>
      </c>
      <c r="D38" s="52">
        <v>68000</v>
      </c>
      <c r="E38" s="52">
        <v>54400</v>
      </c>
      <c r="F38" s="52">
        <v>160620.51</v>
      </c>
      <c r="G38" s="52">
        <v>106220.51</v>
      </c>
      <c r="H38" s="49"/>
    </row>
    <row r="39" spans="2:8">
      <c r="B39" s="48" t="s">
        <v>259</v>
      </c>
      <c r="C39" s="49" t="s">
        <v>751</v>
      </c>
      <c r="D39" s="52">
        <v>134000</v>
      </c>
      <c r="E39" s="52">
        <v>107200</v>
      </c>
      <c r="F39" s="52">
        <v>109085.22</v>
      </c>
      <c r="G39" s="52">
        <v>1885.22</v>
      </c>
      <c r="H39" s="49"/>
    </row>
    <row r="40" spans="2:8">
      <c r="B40" s="48" t="s">
        <v>336</v>
      </c>
      <c r="C40" s="49" t="s">
        <v>751</v>
      </c>
      <c r="D40" s="52">
        <v>68000</v>
      </c>
      <c r="E40" s="52">
        <v>54400</v>
      </c>
      <c r="F40" s="52">
        <v>57800</v>
      </c>
      <c r="G40" s="52">
        <v>3400</v>
      </c>
      <c r="H40" s="49"/>
    </row>
    <row r="41" spans="2:8">
      <c r="B41" s="48" t="s">
        <v>397</v>
      </c>
      <c r="C41" s="49" t="s">
        <v>744</v>
      </c>
      <c r="D41" s="52">
        <v>34500</v>
      </c>
      <c r="E41" s="52">
        <v>27600</v>
      </c>
      <c r="F41" s="52">
        <v>28850</v>
      </c>
      <c r="G41" s="52">
        <v>1250</v>
      </c>
      <c r="H41" s="49"/>
    </row>
    <row r="42" spans="2:8">
      <c r="B42" s="48" t="s">
        <v>316</v>
      </c>
      <c r="C42" s="49" t="s">
        <v>744</v>
      </c>
      <c r="D42" s="52">
        <v>124000</v>
      </c>
      <c r="E42" s="52">
        <v>99200</v>
      </c>
      <c r="F42" s="52">
        <v>99906.5</v>
      </c>
      <c r="G42" s="52">
        <v>706.5</v>
      </c>
      <c r="H42" s="49"/>
    </row>
    <row r="43" spans="2:8">
      <c r="B43" s="48" t="s">
        <v>344</v>
      </c>
      <c r="C43" s="49" t="s">
        <v>744</v>
      </c>
      <c r="D43" s="52">
        <v>26000</v>
      </c>
      <c r="E43" s="52">
        <v>20800</v>
      </c>
      <c r="F43" s="52">
        <v>214360.13</v>
      </c>
      <c r="G43" s="52">
        <v>193560.13</v>
      </c>
      <c r="H43" s="49"/>
    </row>
    <row r="44" spans="2:8">
      <c r="B44" s="48" t="s">
        <v>463</v>
      </c>
      <c r="C44" s="49" t="s">
        <v>744</v>
      </c>
      <c r="D44" s="52">
        <v>128000</v>
      </c>
      <c r="E44" s="52">
        <v>102400</v>
      </c>
      <c r="F44" s="52">
        <v>107064.9</v>
      </c>
      <c r="G44" s="52">
        <v>4664.8999999999996</v>
      </c>
      <c r="H44" s="49"/>
    </row>
    <row r="45" spans="2:8">
      <c r="B45" s="48" t="s">
        <v>236</v>
      </c>
      <c r="C45" s="49" t="s">
        <v>744</v>
      </c>
      <c r="D45" s="52">
        <v>78000</v>
      </c>
      <c r="E45" s="52">
        <v>62400</v>
      </c>
      <c r="F45" s="52">
        <v>69386.58</v>
      </c>
      <c r="G45" s="52">
        <v>6986.58</v>
      </c>
      <c r="H45" s="49"/>
    </row>
    <row r="46" spans="2:8">
      <c r="B46" s="48" t="s">
        <v>399</v>
      </c>
      <c r="C46" s="49" t="s">
        <v>744</v>
      </c>
      <c r="D46" s="52">
        <v>72000</v>
      </c>
      <c r="E46" s="52">
        <v>57600</v>
      </c>
      <c r="F46" s="52">
        <v>58939.4</v>
      </c>
      <c r="G46" s="52">
        <v>1339.4</v>
      </c>
      <c r="H46" s="49"/>
    </row>
    <row r="47" spans="2:8">
      <c r="B47" s="48" t="s">
        <v>417</v>
      </c>
      <c r="C47" s="49" t="s">
        <v>744</v>
      </c>
      <c r="D47" s="52">
        <v>100000</v>
      </c>
      <c r="E47" s="52">
        <v>80000</v>
      </c>
      <c r="F47" s="52">
        <v>225306.04</v>
      </c>
      <c r="G47" s="52">
        <v>145306.04</v>
      </c>
      <c r="H47" s="49"/>
    </row>
    <row r="48" spans="2:8">
      <c r="B48" s="48" t="s">
        <v>338</v>
      </c>
      <c r="C48" s="49" t="s">
        <v>744</v>
      </c>
      <c r="D48" s="52">
        <v>115000</v>
      </c>
      <c r="E48" s="52">
        <v>92000</v>
      </c>
      <c r="F48" s="52">
        <v>84677</v>
      </c>
      <c r="G48" s="52">
        <v>-7323</v>
      </c>
      <c r="H48" s="49"/>
    </row>
    <row r="49" spans="2:8">
      <c r="B49" s="48" t="s">
        <v>160</v>
      </c>
      <c r="C49" s="49" t="s">
        <v>751</v>
      </c>
      <c r="D49" s="52">
        <v>51000</v>
      </c>
      <c r="E49" s="52">
        <v>40800</v>
      </c>
      <c r="F49" s="52">
        <v>43350</v>
      </c>
      <c r="G49" s="52">
        <v>2550</v>
      </c>
      <c r="H49" s="49"/>
    </row>
    <row r="50" spans="2:8">
      <c r="B50" s="48" t="s">
        <v>452</v>
      </c>
      <c r="C50" s="49" t="s">
        <v>744</v>
      </c>
      <c r="D50" s="52">
        <v>50000</v>
      </c>
      <c r="E50" s="52">
        <v>40000</v>
      </c>
      <c r="F50" s="52">
        <v>42500</v>
      </c>
      <c r="G50" s="52">
        <v>2500</v>
      </c>
      <c r="H50" s="49"/>
    </row>
    <row r="51" spans="2:8">
      <c r="B51" s="48" t="s">
        <v>164</v>
      </c>
      <c r="C51" s="49" t="s">
        <v>744</v>
      </c>
      <c r="D51" s="52">
        <v>125000</v>
      </c>
      <c r="E51" s="52">
        <v>100000</v>
      </c>
      <c r="F51" s="52">
        <v>105036.74</v>
      </c>
      <c r="G51" s="52">
        <v>5036.74</v>
      </c>
      <c r="H51" s="49"/>
    </row>
    <row r="52" spans="2:8">
      <c r="B52" s="48" t="s">
        <v>192</v>
      </c>
      <c r="C52" s="49" t="s">
        <v>744</v>
      </c>
      <c r="D52" s="52">
        <v>112500</v>
      </c>
      <c r="E52" s="52">
        <v>90000</v>
      </c>
      <c r="F52" s="52">
        <v>91650</v>
      </c>
      <c r="G52" s="52">
        <v>1650</v>
      </c>
      <c r="H52" s="49"/>
    </row>
    <row r="53" spans="2:8">
      <c r="B53" s="48" t="s">
        <v>199</v>
      </c>
      <c r="C53" s="49" t="s">
        <v>744</v>
      </c>
      <c r="D53" s="52">
        <v>74900</v>
      </c>
      <c r="E53" s="52">
        <v>59920</v>
      </c>
      <c r="F53" s="52">
        <v>69628.600000000006</v>
      </c>
      <c r="G53" s="52">
        <v>9708.6</v>
      </c>
      <c r="H53" s="49"/>
    </row>
    <row r="54" spans="2:8">
      <c r="B54" s="48" t="s">
        <v>169</v>
      </c>
      <c r="C54" s="49" t="s">
        <v>751</v>
      </c>
      <c r="D54" s="52">
        <v>165000</v>
      </c>
      <c r="E54" s="52">
        <v>132000</v>
      </c>
      <c r="F54" s="52">
        <v>135325.32</v>
      </c>
      <c r="G54" s="52">
        <v>3325.32</v>
      </c>
      <c r="H54" s="49"/>
    </row>
    <row r="55" spans="2:8">
      <c r="B55" s="48" t="s">
        <v>390</v>
      </c>
      <c r="C55" s="49" t="s">
        <v>744</v>
      </c>
      <c r="D55" s="52">
        <v>156000</v>
      </c>
      <c r="E55" s="52">
        <v>124800</v>
      </c>
      <c r="F55" s="52">
        <v>126821</v>
      </c>
      <c r="G55" s="52">
        <v>2021</v>
      </c>
      <c r="H55" s="49"/>
    </row>
    <row r="56" spans="2:8">
      <c r="B56" s="48" t="s">
        <v>410</v>
      </c>
      <c r="C56" s="49" t="s">
        <v>744</v>
      </c>
      <c r="D56" s="52">
        <v>55900</v>
      </c>
      <c r="E56" s="52">
        <v>44720</v>
      </c>
      <c r="F56" s="52">
        <v>47515</v>
      </c>
      <c r="G56" s="52">
        <v>2795</v>
      </c>
      <c r="H56" s="49"/>
    </row>
    <row r="57" spans="2:8">
      <c r="B57" s="48" t="s">
        <v>387</v>
      </c>
      <c r="C57" s="49" t="s">
        <v>744</v>
      </c>
      <c r="D57" s="52">
        <v>79000</v>
      </c>
      <c r="E57" s="52">
        <v>63200</v>
      </c>
      <c r="F57" s="52">
        <v>67150</v>
      </c>
      <c r="G57" s="52">
        <v>3950</v>
      </c>
      <c r="H57" s="49"/>
    </row>
    <row r="58" spans="2:8">
      <c r="B58" s="48" t="s">
        <v>161</v>
      </c>
      <c r="C58" s="49" t="s">
        <v>751</v>
      </c>
      <c r="D58" s="52">
        <v>145000</v>
      </c>
      <c r="E58" s="52">
        <v>116000</v>
      </c>
      <c r="F58" s="52">
        <v>146260.82999999999</v>
      </c>
      <c r="G58" s="52">
        <v>30260.83</v>
      </c>
      <c r="H58" s="49"/>
    </row>
    <row r="59" spans="2:8">
      <c r="B59" s="48" t="s">
        <v>331</v>
      </c>
      <c r="C59" s="49" t="s">
        <v>744</v>
      </c>
      <c r="D59" s="52">
        <v>55000</v>
      </c>
      <c r="E59" s="52">
        <v>44000</v>
      </c>
      <c r="F59" s="52">
        <v>18778.09</v>
      </c>
      <c r="G59" s="52">
        <v>-25221.91</v>
      </c>
      <c r="H59" s="49"/>
    </row>
    <row r="60" spans="2:8">
      <c r="B60" s="48" t="s">
        <v>365</v>
      </c>
      <c r="C60" s="49" t="s">
        <v>744</v>
      </c>
      <c r="D60" s="52">
        <v>99500</v>
      </c>
      <c r="E60" s="52">
        <v>79600</v>
      </c>
      <c r="F60" s="52">
        <v>77466.22</v>
      </c>
      <c r="G60" s="52">
        <v>-2133.7800000000002</v>
      </c>
      <c r="H60" s="49"/>
    </row>
    <row r="61" spans="2:8">
      <c r="B61" s="48" t="s">
        <v>229</v>
      </c>
      <c r="C61" s="49" t="s">
        <v>744</v>
      </c>
      <c r="D61" s="52">
        <v>49000</v>
      </c>
      <c r="E61" s="52">
        <v>39200</v>
      </c>
      <c r="F61" s="52">
        <v>41650</v>
      </c>
      <c r="G61" s="52">
        <v>2450</v>
      </c>
      <c r="H61" s="49"/>
    </row>
    <row r="62" spans="2:8">
      <c r="B62" s="48" t="s">
        <v>328</v>
      </c>
      <c r="C62" s="49" t="s">
        <v>744</v>
      </c>
      <c r="D62" s="52">
        <v>147200</v>
      </c>
      <c r="E62" s="52">
        <v>117760</v>
      </c>
      <c r="F62" s="52">
        <v>150400</v>
      </c>
      <c r="G62" s="52">
        <v>32640</v>
      </c>
      <c r="H62" s="49"/>
    </row>
    <row r="63" spans="2:8">
      <c r="B63" s="48" t="s">
        <v>360</v>
      </c>
      <c r="C63" s="49" t="s">
        <v>751</v>
      </c>
      <c r="D63" s="52">
        <v>46000</v>
      </c>
      <c r="E63" s="52">
        <v>36800</v>
      </c>
      <c r="F63" s="52">
        <v>38066.699999999997</v>
      </c>
      <c r="G63" s="52">
        <v>1266.7</v>
      </c>
      <c r="H63" s="49"/>
    </row>
    <row r="64" spans="2:8">
      <c r="B64" s="48" t="s">
        <v>388</v>
      </c>
      <c r="C64" s="49" t="s">
        <v>744</v>
      </c>
      <c r="D64" s="52">
        <v>117000</v>
      </c>
      <c r="E64" s="52">
        <v>93600</v>
      </c>
      <c r="F64" s="52">
        <v>92130.240000000005</v>
      </c>
      <c r="G64" s="52">
        <v>-1469.76</v>
      </c>
      <c r="H64" s="49"/>
    </row>
    <row r="65" spans="2:8">
      <c r="B65" s="48" t="s">
        <v>213</v>
      </c>
      <c r="C65" s="49" t="s">
        <v>744</v>
      </c>
      <c r="D65" s="52">
        <v>114000</v>
      </c>
      <c r="E65" s="52">
        <v>91200</v>
      </c>
      <c r="F65" s="52">
        <v>43866.78</v>
      </c>
      <c r="G65" s="52">
        <v>-47333.22</v>
      </c>
      <c r="H65" s="49"/>
    </row>
    <row r="66" spans="2:8">
      <c r="B66" s="48" t="s">
        <v>244</v>
      </c>
      <c r="C66" s="49" t="s">
        <v>744</v>
      </c>
      <c r="D66" s="52">
        <v>34000</v>
      </c>
      <c r="E66" s="52">
        <v>27200</v>
      </c>
      <c r="F66" s="52">
        <v>30621.61</v>
      </c>
      <c r="G66" s="52">
        <v>3421.61</v>
      </c>
      <c r="H66" s="49"/>
    </row>
    <row r="67" spans="2:8">
      <c r="B67" s="48" t="s">
        <v>326</v>
      </c>
      <c r="C67" s="49" t="s">
        <v>744</v>
      </c>
      <c r="D67" s="52">
        <v>140000</v>
      </c>
      <c r="E67" s="52">
        <v>112000</v>
      </c>
      <c r="F67" s="52">
        <v>126000</v>
      </c>
      <c r="G67" s="52">
        <v>14000</v>
      </c>
      <c r="H67" s="49"/>
    </row>
    <row r="68" spans="2:8">
      <c r="B68" s="48" t="s">
        <v>329</v>
      </c>
      <c r="C68" s="49" t="s">
        <v>744</v>
      </c>
      <c r="D68" s="52">
        <v>137000</v>
      </c>
      <c r="E68" s="52">
        <v>109600</v>
      </c>
      <c r="F68" s="52">
        <v>112466.28</v>
      </c>
      <c r="G68" s="52">
        <v>2866.28</v>
      </c>
      <c r="H68" s="49"/>
    </row>
    <row r="69" spans="2:8">
      <c r="B69" s="48" t="s">
        <v>221</v>
      </c>
      <c r="C69" s="49" t="s">
        <v>744</v>
      </c>
      <c r="D69" s="52">
        <v>130000</v>
      </c>
      <c r="E69" s="52">
        <v>104000</v>
      </c>
      <c r="F69" s="52">
        <v>170800</v>
      </c>
      <c r="G69" s="52">
        <v>66800</v>
      </c>
      <c r="H69" s="49"/>
    </row>
    <row r="70" spans="2:8">
      <c r="B70" s="48" t="s">
        <v>379</v>
      </c>
      <c r="C70" s="49" t="s">
        <v>751</v>
      </c>
      <c r="D70" s="52">
        <v>52000</v>
      </c>
      <c r="E70" s="52">
        <v>41600</v>
      </c>
      <c r="F70" s="52">
        <v>63970</v>
      </c>
      <c r="G70" s="52">
        <v>22370</v>
      </c>
      <c r="H70" s="49"/>
    </row>
    <row r="71" spans="2:8">
      <c r="B71" s="48" t="s">
        <v>255</v>
      </c>
      <c r="C71" s="49" t="s">
        <v>744</v>
      </c>
      <c r="D71" s="52">
        <v>137000</v>
      </c>
      <c r="E71" s="52">
        <v>109600</v>
      </c>
      <c r="F71" s="52">
        <v>113192.8</v>
      </c>
      <c r="G71" s="52">
        <v>3592.8</v>
      </c>
      <c r="H71" s="49"/>
    </row>
    <row r="72" spans="2:8">
      <c r="B72" s="48" t="s">
        <v>348</v>
      </c>
      <c r="C72" s="49" t="s">
        <v>744</v>
      </c>
      <c r="D72" s="52">
        <v>75000</v>
      </c>
      <c r="E72" s="52">
        <v>60000</v>
      </c>
      <c r="F72" s="52">
        <v>27169.599999999999</v>
      </c>
      <c r="G72" s="52">
        <v>-32830.400000000001</v>
      </c>
      <c r="H72" s="49"/>
    </row>
    <row r="73" spans="2:8">
      <c r="B73" s="48" t="s">
        <v>407</v>
      </c>
      <c r="C73" s="49" t="s">
        <v>744</v>
      </c>
      <c r="D73" s="52">
        <v>45000</v>
      </c>
      <c r="E73" s="52">
        <v>36000</v>
      </c>
      <c r="F73" s="52">
        <v>60625.94</v>
      </c>
      <c r="G73" s="52">
        <v>24625.94</v>
      </c>
      <c r="H73" s="49"/>
    </row>
    <row r="74" spans="2:8">
      <c r="B74" s="48" t="s">
        <v>162</v>
      </c>
      <c r="C74" s="49" t="s">
        <v>744</v>
      </c>
      <c r="D74" s="52">
        <v>67000</v>
      </c>
      <c r="E74" s="52">
        <v>53600</v>
      </c>
      <c r="F74" s="52">
        <v>55560.15</v>
      </c>
      <c r="G74" s="52">
        <v>1960.15</v>
      </c>
      <c r="H74" s="49"/>
    </row>
    <row r="75" spans="2:8">
      <c r="B75" s="48" t="s">
        <v>201</v>
      </c>
      <c r="C75" s="49" t="s">
        <v>753</v>
      </c>
      <c r="D75" s="52">
        <v>325000</v>
      </c>
      <c r="E75" s="52">
        <v>260000</v>
      </c>
      <c r="F75" s="52">
        <v>196629.22</v>
      </c>
      <c r="G75" s="52">
        <v>-63370.78</v>
      </c>
      <c r="H75" s="49"/>
    </row>
    <row r="76" spans="2:8">
      <c r="B76" s="48" t="s">
        <v>356</v>
      </c>
      <c r="C76" s="49" t="s">
        <v>752</v>
      </c>
      <c r="D76" s="52">
        <v>47000</v>
      </c>
      <c r="E76" s="52">
        <v>37600</v>
      </c>
      <c r="F76" s="52">
        <v>39698.03</v>
      </c>
      <c r="G76" s="52">
        <v>2098.0300000000002</v>
      </c>
      <c r="H76" s="49"/>
    </row>
    <row r="77" spans="2:8">
      <c r="B77" s="48" t="s">
        <v>177</v>
      </c>
      <c r="C77" s="49" t="s">
        <v>744</v>
      </c>
      <c r="D77" s="52">
        <v>82000</v>
      </c>
      <c r="E77" s="52">
        <v>65600</v>
      </c>
      <c r="F77" s="52">
        <v>69700</v>
      </c>
      <c r="G77" s="52">
        <v>4100</v>
      </c>
      <c r="H77" s="49"/>
    </row>
    <row r="78" spans="2:8">
      <c r="B78" s="48" t="s">
        <v>428</v>
      </c>
      <c r="C78" s="49" t="s">
        <v>744</v>
      </c>
      <c r="D78" s="52">
        <v>75000</v>
      </c>
      <c r="E78" s="52">
        <v>60000</v>
      </c>
      <c r="F78" s="52">
        <v>61910</v>
      </c>
      <c r="G78" s="52">
        <v>1910</v>
      </c>
      <c r="H78" s="49"/>
    </row>
    <row r="79" spans="2:8">
      <c r="B79" s="48" t="s">
        <v>260</v>
      </c>
      <c r="C79" s="49" t="s">
        <v>746</v>
      </c>
      <c r="D79" s="52">
        <v>165000</v>
      </c>
      <c r="E79" s="52">
        <v>132000</v>
      </c>
      <c r="F79" s="52">
        <v>154045.54999999999</v>
      </c>
      <c r="G79" s="52">
        <v>22045.55</v>
      </c>
      <c r="H79" s="49"/>
    </row>
    <row r="80" spans="2:8">
      <c r="B80" s="48" t="s">
        <v>159</v>
      </c>
      <c r="C80" s="49" t="s">
        <v>752</v>
      </c>
      <c r="D80" s="52">
        <v>184500</v>
      </c>
      <c r="E80" s="52">
        <v>147600</v>
      </c>
      <c r="F80" s="52">
        <v>152051.15</v>
      </c>
      <c r="G80" s="52">
        <v>4451.1499999999996</v>
      </c>
      <c r="H80" s="49"/>
    </row>
    <row r="81" spans="2:8">
      <c r="B81" s="48" t="s">
        <v>198</v>
      </c>
      <c r="C81" s="49" t="s">
        <v>744</v>
      </c>
      <c r="D81" s="52">
        <v>55000</v>
      </c>
      <c r="E81" s="52">
        <v>44000</v>
      </c>
      <c r="F81" s="52">
        <v>46185.599999999999</v>
      </c>
      <c r="G81" s="52">
        <v>2185.6</v>
      </c>
      <c r="H81" s="49"/>
    </row>
    <row r="82" spans="2:8">
      <c r="B82" s="48" t="s">
        <v>271</v>
      </c>
      <c r="C82" s="49" t="s">
        <v>744</v>
      </c>
      <c r="D82" s="52">
        <v>103600</v>
      </c>
      <c r="E82" s="52">
        <v>82880</v>
      </c>
      <c r="F82" s="52">
        <v>89100</v>
      </c>
      <c r="G82" s="52">
        <v>6220</v>
      </c>
      <c r="H82" s="49"/>
    </row>
    <row r="83" spans="2:8">
      <c r="B83" s="48" t="s">
        <v>364</v>
      </c>
      <c r="C83" s="49" t="s">
        <v>744</v>
      </c>
      <c r="D83" s="52">
        <v>98000</v>
      </c>
      <c r="E83" s="52">
        <v>78400</v>
      </c>
      <c r="F83" s="52">
        <v>65235.44</v>
      </c>
      <c r="G83" s="52">
        <v>-13164.56</v>
      </c>
      <c r="H83" s="49"/>
    </row>
    <row r="84" spans="2:8">
      <c r="B84" s="48" t="s">
        <v>206</v>
      </c>
      <c r="C84" s="49" t="s">
        <v>751</v>
      </c>
      <c r="D84" s="52">
        <v>115000</v>
      </c>
      <c r="E84" s="52">
        <v>92000</v>
      </c>
      <c r="F84" s="52">
        <v>103500</v>
      </c>
      <c r="G84" s="52">
        <v>11500</v>
      </c>
      <c r="H84" s="49"/>
    </row>
    <row r="85" spans="2:8">
      <c r="B85" s="48" t="s">
        <v>179</v>
      </c>
      <c r="C85" s="49" t="s">
        <v>753</v>
      </c>
      <c r="D85" s="52">
        <v>90000</v>
      </c>
      <c r="E85" s="52">
        <v>72000</v>
      </c>
      <c r="F85" s="52">
        <v>177958.57</v>
      </c>
      <c r="G85" s="52">
        <v>105958.57</v>
      </c>
      <c r="H85" s="49"/>
    </row>
    <row r="86" spans="2:8">
      <c r="B86" s="48" t="s">
        <v>227</v>
      </c>
      <c r="C86" s="49" t="s">
        <v>744</v>
      </c>
      <c r="D86" s="52">
        <v>49000</v>
      </c>
      <c r="E86" s="52">
        <v>39200</v>
      </c>
      <c r="F86" s="52">
        <v>19240.86</v>
      </c>
      <c r="G86" s="52">
        <v>-19959.14</v>
      </c>
      <c r="H86" s="49"/>
    </row>
    <row r="87" spans="2:8">
      <c r="B87" s="48" t="s">
        <v>332</v>
      </c>
      <c r="C87" s="49" t="s">
        <v>744</v>
      </c>
      <c r="D87" s="52">
        <v>80000</v>
      </c>
      <c r="E87" s="52">
        <v>64000</v>
      </c>
      <c r="F87" s="52">
        <v>65083.93</v>
      </c>
      <c r="G87" s="52">
        <v>1083.93</v>
      </c>
      <c r="H87" s="49"/>
    </row>
    <row r="88" spans="2:8">
      <c r="B88" s="48" t="s">
        <v>471</v>
      </c>
      <c r="C88" s="49" t="s">
        <v>752</v>
      </c>
      <c r="D88" s="52">
        <v>84000</v>
      </c>
      <c r="E88" s="52">
        <v>67200</v>
      </c>
      <c r="F88" s="52">
        <v>68840.37</v>
      </c>
      <c r="G88" s="52">
        <v>1640.37</v>
      </c>
      <c r="H88" s="49"/>
    </row>
    <row r="89" spans="2:8">
      <c r="B89" s="48" t="s">
        <v>451</v>
      </c>
      <c r="C89" s="49" t="s">
        <v>746</v>
      </c>
      <c r="D89" s="52">
        <v>55000</v>
      </c>
      <c r="E89" s="52">
        <v>44000</v>
      </c>
      <c r="F89" s="52">
        <v>41523.42</v>
      </c>
      <c r="G89" s="52">
        <v>-2476.58</v>
      </c>
      <c r="H89" s="49"/>
    </row>
    <row r="90" spans="2:8">
      <c r="B90" s="48" t="s">
        <v>155</v>
      </c>
      <c r="C90" s="49" t="s">
        <v>746</v>
      </c>
      <c r="D90" s="52">
        <v>98900</v>
      </c>
      <c r="E90" s="52">
        <v>79120</v>
      </c>
      <c r="F90" s="52">
        <v>79866.899999999994</v>
      </c>
      <c r="G90" s="52">
        <v>746.9</v>
      </c>
      <c r="H90" s="49"/>
    </row>
    <row r="91" spans="2:8">
      <c r="B91" s="48" t="s">
        <v>396</v>
      </c>
      <c r="C91" s="49" t="s">
        <v>746</v>
      </c>
      <c r="D91" s="52">
        <v>160000</v>
      </c>
      <c r="E91" s="52">
        <v>128000</v>
      </c>
      <c r="F91" s="52">
        <v>107196.54</v>
      </c>
      <c r="G91" s="52">
        <v>-20803.46</v>
      </c>
      <c r="H91" s="49"/>
    </row>
    <row r="92" spans="2:8">
      <c r="B92" s="48" t="s">
        <v>384</v>
      </c>
      <c r="C92" s="49" t="s">
        <v>746</v>
      </c>
      <c r="D92" s="52">
        <v>135000</v>
      </c>
      <c r="E92" s="52">
        <v>108000</v>
      </c>
      <c r="F92" s="52">
        <v>157736.54</v>
      </c>
      <c r="G92" s="52">
        <v>49736.54</v>
      </c>
      <c r="H92" s="49"/>
    </row>
    <row r="93" spans="2:8">
      <c r="B93" s="48" t="s">
        <v>455</v>
      </c>
      <c r="C93" s="49" t="s">
        <v>746</v>
      </c>
      <c r="D93" s="52">
        <v>129400</v>
      </c>
      <c r="E93" s="52">
        <v>103520</v>
      </c>
      <c r="F93" s="52">
        <v>116460</v>
      </c>
      <c r="G93" s="52">
        <v>12940</v>
      </c>
      <c r="H93" s="49"/>
    </row>
    <row r="94" spans="2:8">
      <c r="B94" s="48" t="s">
        <v>219</v>
      </c>
      <c r="C94" s="49" t="s">
        <v>744</v>
      </c>
      <c r="D94" s="52">
        <v>110000</v>
      </c>
      <c r="E94" s="52">
        <v>88000</v>
      </c>
      <c r="F94" s="52">
        <v>90954.99</v>
      </c>
      <c r="G94" s="52">
        <v>2954.99</v>
      </c>
      <c r="H94" s="49"/>
    </row>
    <row r="95" spans="2:8">
      <c r="B95" s="48" t="s">
        <v>423</v>
      </c>
      <c r="C95" s="49" t="s">
        <v>744</v>
      </c>
      <c r="D95" s="52">
        <v>115000</v>
      </c>
      <c r="E95" s="52">
        <v>92000</v>
      </c>
      <c r="F95" s="52">
        <v>103500</v>
      </c>
      <c r="G95" s="52">
        <v>11500</v>
      </c>
      <c r="H95" s="49"/>
    </row>
    <row r="96" spans="2:8">
      <c r="B96" s="48" t="s">
        <v>366</v>
      </c>
      <c r="C96" s="49" t="s">
        <v>744</v>
      </c>
      <c r="D96" s="52">
        <v>126000</v>
      </c>
      <c r="E96" s="52">
        <v>100800</v>
      </c>
      <c r="F96" s="52">
        <v>78859.22</v>
      </c>
      <c r="G96" s="52">
        <v>-21940.78</v>
      </c>
      <c r="H96" s="49"/>
    </row>
    <row r="97" spans="2:8">
      <c r="B97" s="48" t="s">
        <v>454</v>
      </c>
      <c r="C97" s="49" t="s">
        <v>751</v>
      </c>
      <c r="D97" s="52">
        <v>46000</v>
      </c>
      <c r="E97" s="52">
        <v>36800</v>
      </c>
      <c r="F97" s="52">
        <v>38538.65</v>
      </c>
      <c r="G97" s="52">
        <v>1738.65</v>
      </c>
      <c r="H97" s="49"/>
    </row>
    <row r="98" spans="2:8">
      <c r="B98" s="48" t="s">
        <v>394</v>
      </c>
      <c r="C98" s="49" t="s">
        <v>751</v>
      </c>
      <c r="D98" s="52">
        <v>72000</v>
      </c>
      <c r="E98" s="52">
        <v>57600</v>
      </c>
      <c r="F98" s="52">
        <v>64094.400000000001</v>
      </c>
      <c r="G98" s="52">
        <v>6494.4</v>
      </c>
      <c r="H98" s="49"/>
    </row>
    <row r="99" spans="2:8">
      <c r="B99" s="48" t="s">
        <v>171</v>
      </c>
      <c r="C99" s="49" t="s">
        <v>752</v>
      </c>
      <c r="D99" s="52">
        <v>165500</v>
      </c>
      <c r="E99" s="52">
        <v>132400</v>
      </c>
      <c r="F99" s="52">
        <v>130519.69</v>
      </c>
      <c r="G99" s="52">
        <v>-1880.31</v>
      </c>
      <c r="H99" s="49"/>
    </row>
    <row r="100" spans="2:8">
      <c r="B100" s="48" t="s">
        <v>185</v>
      </c>
      <c r="C100" s="49" t="s">
        <v>744</v>
      </c>
      <c r="D100" s="52">
        <v>54200</v>
      </c>
      <c r="E100" s="52">
        <v>43360</v>
      </c>
      <c r="F100" s="52">
        <v>72842.12</v>
      </c>
      <c r="G100" s="52">
        <v>29482.12</v>
      </c>
      <c r="H100" s="49"/>
    </row>
    <row r="101" spans="2:8">
      <c r="B101" s="48" t="s">
        <v>157</v>
      </c>
      <c r="C101" s="49" t="s">
        <v>744</v>
      </c>
      <c r="D101" s="52">
        <v>32000</v>
      </c>
      <c r="E101" s="52">
        <v>25600</v>
      </c>
      <c r="F101" s="52">
        <v>56492.91</v>
      </c>
      <c r="G101" s="52">
        <v>30892.91</v>
      </c>
      <c r="H101" s="49"/>
    </row>
    <row r="102" spans="2:8">
      <c r="B102" s="48" t="s">
        <v>303</v>
      </c>
      <c r="C102" s="49" t="s">
        <v>744</v>
      </c>
      <c r="D102" s="52">
        <v>106000</v>
      </c>
      <c r="E102" s="52">
        <v>84800</v>
      </c>
      <c r="F102" s="52">
        <v>67178.13</v>
      </c>
      <c r="G102" s="52">
        <v>-17621.87</v>
      </c>
      <c r="H102" s="49"/>
    </row>
    <row r="103" spans="2:8">
      <c r="B103" s="48" t="s">
        <v>473</v>
      </c>
      <c r="C103" s="49" t="s">
        <v>744</v>
      </c>
      <c r="D103" s="52">
        <v>30000</v>
      </c>
      <c r="E103" s="52">
        <v>24000</v>
      </c>
      <c r="F103" s="52">
        <v>112358.81</v>
      </c>
      <c r="G103" s="52">
        <v>88358.81</v>
      </c>
      <c r="H103" s="49"/>
    </row>
    <row r="104" spans="2:8">
      <c r="B104" s="48" t="s">
        <v>367</v>
      </c>
      <c r="C104" s="49" t="s">
        <v>744</v>
      </c>
      <c r="D104" s="52">
        <v>151000</v>
      </c>
      <c r="E104" s="52">
        <v>120800</v>
      </c>
      <c r="F104" s="52">
        <v>121084</v>
      </c>
      <c r="G104" s="52">
        <v>284</v>
      </c>
      <c r="H104" s="49"/>
    </row>
    <row r="105" spans="2:8">
      <c r="B105" s="48" t="s">
        <v>330</v>
      </c>
      <c r="C105" s="49" t="s">
        <v>746</v>
      </c>
      <c r="D105" s="52">
        <v>180000</v>
      </c>
      <c r="E105" s="52">
        <v>144000</v>
      </c>
      <c r="F105" s="52">
        <v>126239.83</v>
      </c>
      <c r="G105" s="52">
        <v>-17760.169999999998</v>
      </c>
      <c r="H105" s="49"/>
    </row>
    <row r="106" spans="2:8">
      <c r="B106" s="48" t="s">
        <v>411</v>
      </c>
      <c r="C106" s="49" t="s">
        <v>752</v>
      </c>
      <c r="D106" s="52">
        <v>54000</v>
      </c>
      <c r="E106" s="52">
        <v>43200</v>
      </c>
      <c r="F106" s="52">
        <v>45025</v>
      </c>
      <c r="G106" s="52">
        <v>1825</v>
      </c>
      <c r="H106" s="49"/>
    </row>
    <row r="107" spans="2:8">
      <c r="B107" s="48" t="s">
        <v>442</v>
      </c>
      <c r="C107" s="49" t="s">
        <v>744</v>
      </c>
      <c r="D107" s="52">
        <v>30000</v>
      </c>
      <c r="E107" s="52">
        <v>24000</v>
      </c>
      <c r="F107" s="52">
        <v>36000</v>
      </c>
      <c r="G107" s="52">
        <v>12000</v>
      </c>
      <c r="H107" s="49"/>
    </row>
    <row r="108" spans="2:8">
      <c r="B108" s="48" t="s">
        <v>277</v>
      </c>
      <c r="C108" s="49" t="s">
        <v>744</v>
      </c>
      <c r="D108" s="52">
        <v>45000</v>
      </c>
      <c r="E108" s="52">
        <v>36000</v>
      </c>
      <c r="F108" s="52">
        <v>24878.79</v>
      </c>
      <c r="G108" s="52">
        <v>-11121.21</v>
      </c>
      <c r="H108" s="49"/>
    </row>
    <row r="109" spans="2:8">
      <c r="B109" s="48" t="s">
        <v>212</v>
      </c>
      <c r="C109" s="49" t="s">
        <v>744</v>
      </c>
      <c r="D109" s="52">
        <v>77000</v>
      </c>
      <c r="E109" s="52">
        <v>61600</v>
      </c>
      <c r="F109" s="52">
        <v>59853.98</v>
      </c>
      <c r="G109" s="52">
        <v>-1746.02</v>
      </c>
      <c r="H109" s="49"/>
    </row>
    <row r="110" spans="2:8">
      <c r="B110" s="48" t="s">
        <v>413</v>
      </c>
      <c r="C110" s="49" t="s">
        <v>751</v>
      </c>
      <c r="D110" s="52">
        <v>72000</v>
      </c>
      <c r="E110" s="52">
        <v>57600</v>
      </c>
      <c r="F110" s="52">
        <v>60875.95</v>
      </c>
      <c r="G110" s="52">
        <v>3275.95</v>
      </c>
      <c r="H110" s="49"/>
    </row>
    <row r="111" spans="2:8">
      <c r="B111" s="48" t="s">
        <v>205</v>
      </c>
      <c r="C111" s="49" t="s">
        <v>744</v>
      </c>
      <c r="D111" s="52">
        <v>98200</v>
      </c>
      <c r="E111" s="52">
        <v>78560</v>
      </c>
      <c r="F111" s="52">
        <v>89854.85</v>
      </c>
      <c r="G111" s="52">
        <v>11294.85</v>
      </c>
      <c r="H111" s="49"/>
    </row>
    <row r="112" spans="2:8">
      <c r="B112" s="48" t="s">
        <v>173</v>
      </c>
      <c r="C112" s="49" t="s">
        <v>744</v>
      </c>
      <c r="D112" s="52">
        <v>85000</v>
      </c>
      <c r="E112" s="52">
        <v>68000</v>
      </c>
      <c r="F112" s="52">
        <v>72250</v>
      </c>
      <c r="G112" s="52">
        <v>4250</v>
      </c>
      <c r="H112" s="49"/>
    </row>
    <row r="113" spans="2:8">
      <c r="B113" s="48" t="s">
        <v>340</v>
      </c>
      <c r="C113" s="49" t="s">
        <v>744</v>
      </c>
      <c r="D113" s="52">
        <v>57000</v>
      </c>
      <c r="E113" s="52">
        <v>45600</v>
      </c>
      <c r="F113" s="52">
        <v>79973.31</v>
      </c>
      <c r="G113" s="52">
        <v>34373.31</v>
      </c>
      <c r="H113" s="49"/>
    </row>
    <row r="114" spans="2:8">
      <c r="B114" s="48" t="s">
        <v>323</v>
      </c>
      <c r="C114" s="49" t="s">
        <v>744</v>
      </c>
      <c r="D114" s="52">
        <v>135000</v>
      </c>
      <c r="E114" s="52">
        <v>108000</v>
      </c>
      <c r="F114" s="52">
        <v>111704.68</v>
      </c>
      <c r="G114" s="52">
        <v>3704.68</v>
      </c>
      <c r="H114" s="49"/>
    </row>
    <row r="115" spans="2:8">
      <c r="B115" s="48" t="s">
        <v>278</v>
      </c>
      <c r="C115" s="49" t="s">
        <v>753</v>
      </c>
      <c r="D115" s="52">
        <v>33000</v>
      </c>
      <c r="E115" s="52">
        <v>26400</v>
      </c>
      <c r="F115" s="52">
        <v>94868.51</v>
      </c>
      <c r="G115" s="52">
        <v>68468.509999999995</v>
      </c>
      <c r="H115" s="49"/>
    </row>
    <row r="116" spans="2:8">
      <c r="B116" s="48" t="s">
        <v>287</v>
      </c>
      <c r="C116" s="49" t="s">
        <v>744</v>
      </c>
      <c r="D116" s="52">
        <v>107000</v>
      </c>
      <c r="E116" s="52">
        <v>85600</v>
      </c>
      <c r="F116" s="52">
        <v>87235.6</v>
      </c>
      <c r="G116" s="52">
        <v>1635.6</v>
      </c>
      <c r="H116" s="49"/>
    </row>
    <row r="117" spans="2:8">
      <c r="B117" s="48" t="s">
        <v>308</v>
      </c>
      <c r="C117" s="49" t="s">
        <v>751</v>
      </c>
      <c r="D117" s="52">
        <v>89000</v>
      </c>
      <c r="E117" s="52">
        <v>71200</v>
      </c>
      <c r="F117" s="52">
        <v>1407890.95</v>
      </c>
      <c r="G117" s="52">
        <v>1336690.95</v>
      </c>
      <c r="H117" s="49"/>
    </row>
    <row r="118" spans="2:8">
      <c r="B118" s="48" t="s">
        <v>254</v>
      </c>
      <c r="C118" s="49" t="s">
        <v>744</v>
      </c>
      <c r="D118" s="52">
        <v>89900</v>
      </c>
      <c r="E118" s="52">
        <v>71920</v>
      </c>
      <c r="F118" s="52">
        <v>72609.73</v>
      </c>
      <c r="G118" s="52">
        <v>689.73</v>
      </c>
      <c r="H118" s="49"/>
    </row>
    <row r="119" spans="2:8">
      <c r="B119" s="48" t="s">
        <v>322</v>
      </c>
      <c r="C119" s="49" t="s">
        <v>751</v>
      </c>
      <c r="D119" s="52">
        <v>35000</v>
      </c>
      <c r="E119" s="52">
        <v>28000</v>
      </c>
      <c r="F119" s="52">
        <v>26600.5</v>
      </c>
      <c r="G119" s="52">
        <v>-1399.5</v>
      </c>
      <c r="H119" s="49"/>
    </row>
    <row r="120" spans="2:8">
      <c r="B120" s="48" t="s">
        <v>429</v>
      </c>
      <c r="C120" s="49" t="s">
        <v>744</v>
      </c>
      <c r="D120" s="52">
        <v>46000</v>
      </c>
      <c r="E120" s="52">
        <v>36800</v>
      </c>
      <c r="F120" s="52">
        <v>36000</v>
      </c>
      <c r="G120" s="52">
        <v>-800</v>
      </c>
      <c r="H120" s="49"/>
    </row>
    <row r="121" spans="2:8">
      <c r="B121" s="48" t="s">
        <v>443</v>
      </c>
      <c r="C121" s="49" t="s">
        <v>744</v>
      </c>
      <c r="D121" s="52">
        <v>92500</v>
      </c>
      <c r="E121" s="52">
        <v>74000</v>
      </c>
      <c r="F121" s="52">
        <v>69550.600000000006</v>
      </c>
      <c r="G121" s="52">
        <v>-4449.3999999999996</v>
      </c>
      <c r="H121" s="49"/>
    </row>
    <row r="122" spans="2:8">
      <c r="B122" s="48" t="s">
        <v>444</v>
      </c>
      <c r="C122" s="49" t="s">
        <v>752</v>
      </c>
      <c r="D122" s="52">
        <v>65500</v>
      </c>
      <c r="E122" s="52">
        <v>52400</v>
      </c>
      <c r="F122" s="52">
        <v>53943.360000000001</v>
      </c>
      <c r="G122" s="52">
        <v>1543.36</v>
      </c>
      <c r="H122" s="49"/>
    </row>
    <row r="123" spans="2:8">
      <c r="B123" s="48" t="s">
        <v>351</v>
      </c>
      <c r="C123" s="49" t="s">
        <v>744</v>
      </c>
      <c r="D123" s="52">
        <v>55000</v>
      </c>
      <c r="E123" s="52">
        <v>44000</v>
      </c>
      <c r="F123" s="52">
        <v>45650</v>
      </c>
      <c r="G123" s="52">
        <v>1650</v>
      </c>
      <c r="H123" s="49"/>
    </row>
    <row r="124" spans="2:8">
      <c r="B124" s="48" t="s">
        <v>352</v>
      </c>
      <c r="C124" s="49" t="s">
        <v>744</v>
      </c>
      <c r="D124" s="52">
        <v>105000</v>
      </c>
      <c r="E124" s="52">
        <v>84000</v>
      </c>
      <c r="F124" s="52">
        <v>98300</v>
      </c>
      <c r="G124" s="52">
        <v>14300</v>
      </c>
      <c r="H124" s="49"/>
    </row>
    <row r="125" spans="2:8">
      <c r="B125" s="48" t="s">
        <v>200</v>
      </c>
      <c r="C125" s="49" t="s">
        <v>751</v>
      </c>
      <c r="D125" s="52">
        <v>60000</v>
      </c>
      <c r="E125" s="52">
        <v>48000</v>
      </c>
      <c r="F125" s="52">
        <v>52819.87</v>
      </c>
      <c r="G125" s="52">
        <v>4819.87</v>
      </c>
      <c r="H125" s="49"/>
    </row>
    <row r="126" spans="2:8">
      <c r="B126" s="48" t="s">
        <v>264</v>
      </c>
      <c r="C126" s="49" t="s">
        <v>753</v>
      </c>
      <c r="D126" s="52">
        <v>94900</v>
      </c>
      <c r="E126" s="52">
        <v>75920</v>
      </c>
      <c r="F126" s="52">
        <v>169021.96</v>
      </c>
      <c r="G126" s="52">
        <v>93101.96</v>
      </c>
      <c r="H126" s="49"/>
    </row>
    <row r="127" spans="2:8">
      <c r="B127" s="48" t="s">
        <v>296</v>
      </c>
      <c r="C127" s="49" t="s">
        <v>746</v>
      </c>
      <c r="D127" s="52">
        <v>57500</v>
      </c>
      <c r="E127" s="52">
        <v>46000</v>
      </c>
      <c r="F127" s="52">
        <v>47655</v>
      </c>
      <c r="G127" s="52">
        <v>1655</v>
      </c>
      <c r="H127" s="49"/>
    </row>
    <row r="128" spans="2:8">
      <c r="B128" s="48" t="s">
        <v>314</v>
      </c>
      <c r="C128" s="49" t="s">
        <v>746</v>
      </c>
      <c r="D128" s="52">
        <v>95000</v>
      </c>
      <c r="E128" s="52">
        <v>76000</v>
      </c>
      <c r="F128" s="52">
        <v>51382.32</v>
      </c>
      <c r="G128" s="52">
        <v>-24617.68</v>
      </c>
      <c r="H128" s="49"/>
    </row>
    <row r="129" spans="2:8">
      <c r="B129" s="48" t="s">
        <v>477</v>
      </c>
      <c r="C129" s="49" t="s">
        <v>746</v>
      </c>
      <c r="D129" s="52">
        <v>72000</v>
      </c>
      <c r="E129" s="52">
        <v>57600</v>
      </c>
      <c r="F129" s="52">
        <v>61200</v>
      </c>
      <c r="G129" s="52">
        <v>3600</v>
      </c>
      <c r="H129" s="49"/>
    </row>
    <row r="130" spans="2:8">
      <c r="B130" s="48" t="s">
        <v>337</v>
      </c>
      <c r="C130" s="49" t="s">
        <v>746</v>
      </c>
      <c r="D130" s="52">
        <v>75000</v>
      </c>
      <c r="E130" s="52">
        <v>60000</v>
      </c>
      <c r="F130" s="52">
        <v>63750</v>
      </c>
      <c r="G130" s="52">
        <v>3750</v>
      </c>
      <c r="H130" s="49"/>
    </row>
    <row r="131" spans="2:8">
      <c r="B131" s="48" t="s">
        <v>276</v>
      </c>
      <c r="C131" s="49" t="s">
        <v>746</v>
      </c>
      <c r="D131" s="52">
        <v>135000</v>
      </c>
      <c r="E131" s="52">
        <v>108000</v>
      </c>
      <c r="F131" s="52">
        <v>122089.26</v>
      </c>
      <c r="G131" s="52">
        <v>14089.26</v>
      </c>
      <c r="H131" s="49"/>
    </row>
    <row r="132" spans="2:8">
      <c r="B132" s="48" t="s">
        <v>479</v>
      </c>
      <c r="C132" s="49" t="s">
        <v>744</v>
      </c>
      <c r="D132" s="52">
        <v>120000</v>
      </c>
      <c r="E132" s="52">
        <v>96000</v>
      </c>
      <c r="F132" s="52">
        <v>98228.25</v>
      </c>
      <c r="G132" s="52">
        <v>2228.25</v>
      </c>
      <c r="H132" s="49"/>
    </row>
    <row r="133" spans="2:8">
      <c r="B133" s="48" t="s">
        <v>191</v>
      </c>
      <c r="C133" s="49" t="s">
        <v>751</v>
      </c>
      <c r="D133" s="52">
        <v>125000</v>
      </c>
      <c r="E133" s="52">
        <v>100000</v>
      </c>
      <c r="F133" s="52">
        <v>101591.8</v>
      </c>
      <c r="G133" s="52">
        <v>1591.8</v>
      </c>
      <c r="H133" s="49"/>
    </row>
    <row r="134" spans="2:8">
      <c r="B134" s="48" t="s">
        <v>152</v>
      </c>
      <c r="C134" s="49" t="s">
        <v>744</v>
      </c>
      <c r="D134" s="52">
        <v>57000</v>
      </c>
      <c r="E134" s="52">
        <v>45600</v>
      </c>
      <c r="F134" s="52">
        <v>47250</v>
      </c>
      <c r="G134" s="52">
        <v>1650</v>
      </c>
      <c r="H134" s="49"/>
    </row>
    <row r="135" spans="2:8">
      <c r="B135" s="48" t="s">
        <v>281</v>
      </c>
      <c r="C135" s="49" t="s">
        <v>744</v>
      </c>
      <c r="D135" s="52">
        <v>85000</v>
      </c>
      <c r="E135" s="52">
        <v>68000</v>
      </c>
      <c r="F135" s="52">
        <v>69426.44</v>
      </c>
      <c r="G135" s="52">
        <v>1426.44</v>
      </c>
      <c r="H135" s="49"/>
    </row>
    <row r="136" spans="2:8">
      <c r="B136" s="48" t="s">
        <v>210</v>
      </c>
      <c r="C136" s="49" t="s">
        <v>744</v>
      </c>
      <c r="D136" s="52">
        <v>140000</v>
      </c>
      <c r="E136" s="52">
        <v>112000</v>
      </c>
      <c r="F136" s="52">
        <v>126000</v>
      </c>
      <c r="G136" s="52">
        <v>14000</v>
      </c>
      <c r="H136" s="49"/>
    </row>
    <row r="137" spans="2:8">
      <c r="B137" s="48" t="s">
        <v>282</v>
      </c>
      <c r="C137" s="49" t="s">
        <v>744</v>
      </c>
      <c r="D137" s="52">
        <v>120000</v>
      </c>
      <c r="E137" s="52">
        <v>96000</v>
      </c>
      <c r="F137" s="52">
        <v>74721.37</v>
      </c>
      <c r="G137" s="52">
        <v>-21278.63</v>
      </c>
      <c r="H137" s="49"/>
    </row>
    <row r="138" spans="2:8">
      <c r="B138" s="48" t="s">
        <v>468</v>
      </c>
      <c r="C138" s="49" t="s">
        <v>744</v>
      </c>
      <c r="D138" s="52">
        <v>64000</v>
      </c>
      <c r="E138" s="52">
        <v>51200</v>
      </c>
      <c r="F138" s="52">
        <v>57915</v>
      </c>
      <c r="G138" s="52">
        <v>6715</v>
      </c>
      <c r="H138" s="49"/>
    </row>
    <row r="139" spans="2:8">
      <c r="B139" s="48" t="s">
        <v>240</v>
      </c>
      <c r="C139" s="49" t="s">
        <v>744</v>
      </c>
      <c r="D139" s="52">
        <v>117900</v>
      </c>
      <c r="E139" s="52">
        <v>94320</v>
      </c>
      <c r="F139" s="52">
        <v>96147.92</v>
      </c>
      <c r="G139" s="52">
        <v>1827.92</v>
      </c>
      <c r="H139" s="49"/>
    </row>
    <row r="140" spans="2:8">
      <c r="B140" s="48" t="s">
        <v>319</v>
      </c>
      <c r="C140" s="49" t="s">
        <v>744</v>
      </c>
      <c r="D140" s="52">
        <v>91000</v>
      </c>
      <c r="E140" s="52">
        <v>72800</v>
      </c>
      <c r="F140" s="52">
        <v>199041.57</v>
      </c>
      <c r="G140" s="52">
        <v>126241.57</v>
      </c>
      <c r="H140" s="49"/>
    </row>
    <row r="141" spans="2:8">
      <c r="B141" s="48" t="s">
        <v>416</v>
      </c>
      <c r="C141" s="49" t="s">
        <v>744</v>
      </c>
      <c r="D141" s="52">
        <v>62000</v>
      </c>
      <c r="E141" s="52">
        <v>49600</v>
      </c>
      <c r="F141" s="52">
        <v>52700</v>
      </c>
      <c r="G141" s="52">
        <v>3100</v>
      </c>
      <c r="H141" s="49"/>
    </row>
    <row r="142" spans="2:8">
      <c r="B142" s="48" t="s">
        <v>274</v>
      </c>
      <c r="C142" s="49" t="s">
        <v>746</v>
      </c>
      <c r="D142" s="52">
        <v>126000</v>
      </c>
      <c r="E142" s="52">
        <v>100800</v>
      </c>
      <c r="F142" s="52">
        <v>101650</v>
      </c>
      <c r="G142" s="52">
        <v>850</v>
      </c>
      <c r="H142" s="49"/>
    </row>
    <row r="143" spans="2:8">
      <c r="B143" s="48" t="s">
        <v>480</v>
      </c>
      <c r="C143" s="49" t="s">
        <v>746</v>
      </c>
      <c r="D143" s="52">
        <v>58000</v>
      </c>
      <c r="E143" s="52">
        <v>46400</v>
      </c>
      <c r="F143" s="52">
        <v>47200</v>
      </c>
      <c r="G143" s="52">
        <v>800</v>
      </c>
      <c r="H143" s="49"/>
    </row>
    <row r="144" spans="2:8">
      <c r="B144" s="48" t="s">
        <v>426</v>
      </c>
      <c r="C144" s="49" t="s">
        <v>746</v>
      </c>
      <c r="D144" s="52">
        <v>32000</v>
      </c>
      <c r="E144" s="52">
        <v>25600</v>
      </c>
      <c r="F144" s="52">
        <v>27032.5</v>
      </c>
      <c r="G144" s="52">
        <v>1432.5</v>
      </c>
      <c r="H144" s="49"/>
    </row>
    <row r="145" spans="2:8">
      <c r="B145" s="48" t="s">
        <v>223</v>
      </c>
      <c r="C145" s="49" t="s">
        <v>746</v>
      </c>
      <c r="D145" s="52">
        <v>28000</v>
      </c>
      <c r="E145" s="52">
        <v>22400</v>
      </c>
      <c r="F145" s="52">
        <v>168422.16</v>
      </c>
      <c r="G145" s="52">
        <v>146022.16</v>
      </c>
      <c r="H145" s="49"/>
    </row>
    <row r="148" spans="2:8">
      <c r="B148" s="405" t="s">
        <v>734</v>
      </c>
      <c r="C148" s="405"/>
      <c r="D148" s="405"/>
      <c r="E148" s="405"/>
      <c r="F148" s="405"/>
      <c r="G148" s="405"/>
      <c r="H148" s="405"/>
    </row>
    <row r="149" spans="2:8" ht="30">
      <c r="B149" s="47" t="s">
        <v>730</v>
      </c>
      <c r="C149" s="47" t="s">
        <v>761</v>
      </c>
      <c r="D149" s="47" t="s">
        <v>731</v>
      </c>
      <c r="E149" s="47" t="s">
        <v>763</v>
      </c>
      <c r="F149" s="47" t="s">
        <v>733</v>
      </c>
      <c r="G149" s="47" t="s">
        <v>36</v>
      </c>
      <c r="H149" s="47" t="s">
        <v>19</v>
      </c>
    </row>
    <row r="150" spans="2:8">
      <c r="B150" s="48" t="s">
        <v>180</v>
      </c>
      <c r="C150" s="49" t="s">
        <v>744</v>
      </c>
      <c r="D150" s="52">
        <v>231000</v>
      </c>
      <c r="E150" s="52">
        <v>196350</v>
      </c>
      <c r="F150" s="52">
        <v>207900</v>
      </c>
      <c r="G150" s="52">
        <v>11550</v>
      </c>
      <c r="H150" s="49"/>
    </row>
    <row r="151" spans="2:8">
      <c r="B151" s="48" t="s">
        <v>461</v>
      </c>
      <c r="C151" s="49" t="s">
        <v>745</v>
      </c>
      <c r="D151" s="52">
        <v>120000</v>
      </c>
      <c r="E151" s="52">
        <v>102000</v>
      </c>
      <c r="F151" s="52">
        <v>108000</v>
      </c>
      <c r="G151" s="52">
        <v>6000</v>
      </c>
      <c r="H151" s="49"/>
    </row>
    <row r="152" spans="2:8">
      <c r="B152" s="48" t="s">
        <v>168</v>
      </c>
      <c r="C152" s="49" t="s">
        <v>744</v>
      </c>
      <c r="D152" s="52">
        <v>175000</v>
      </c>
      <c r="E152" s="52">
        <v>148750</v>
      </c>
      <c r="F152" s="52">
        <v>307091.12</v>
      </c>
      <c r="G152" s="52">
        <v>158341.12</v>
      </c>
      <c r="H152" s="49"/>
    </row>
    <row r="153" spans="2:8">
      <c r="B153" s="48" t="s">
        <v>345</v>
      </c>
      <c r="C153" s="49" t="s">
        <v>744</v>
      </c>
      <c r="D153" s="52">
        <v>145000</v>
      </c>
      <c r="E153" s="52">
        <v>123250</v>
      </c>
      <c r="F153" s="52">
        <v>215700</v>
      </c>
      <c r="G153" s="52">
        <v>92450</v>
      </c>
      <c r="H153" s="49"/>
    </row>
    <row r="154" spans="2:8">
      <c r="B154" s="48" t="s">
        <v>439</v>
      </c>
      <c r="C154" s="49" t="s">
        <v>752</v>
      </c>
      <c r="D154" s="52">
        <v>245000</v>
      </c>
      <c r="E154" s="52">
        <v>208250</v>
      </c>
      <c r="F154" s="52">
        <v>418507.71</v>
      </c>
      <c r="G154" s="52">
        <v>210257.71</v>
      </c>
      <c r="H154" s="49"/>
    </row>
    <row r="155" spans="2:8">
      <c r="B155" s="48" t="s">
        <v>422</v>
      </c>
      <c r="C155" s="49" t="s">
        <v>744</v>
      </c>
      <c r="D155" s="52">
        <v>400000</v>
      </c>
      <c r="E155" s="52">
        <v>340000</v>
      </c>
      <c r="F155" s="52">
        <v>360000</v>
      </c>
      <c r="G155" s="52">
        <v>20000</v>
      </c>
      <c r="H155" s="49"/>
    </row>
    <row r="156" spans="2:8">
      <c r="B156" s="48" t="s">
        <v>284</v>
      </c>
      <c r="C156" s="49" t="s">
        <v>751</v>
      </c>
      <c r="D156" s="52">
        <v>285000</v>
      </c>
      <c r="E156" s="52">
        <v>242250</v>
      </c>
      <c r="F156" s="52">
        <v>256500</v>
      </c>
      <c r="G156" s="52">
        <v>14250</v>
      </c>
      <c r="H156" s="49"/>
    </row>
    <row r="157" spans="2:8">
      <c r="B157" s="48" t="s">
        <v>380</v>
      </c>
      <c r="C157" s="49" t="s">
        <v>744</v>
      </c>
      <c r="D157" s="52">
        <v>50000</v>
      </c>
      <c r="E157" s="52">
        <v>42500</v>
      </c>
      <c r="F157" s="52">
        <v>257440.46</v>
      </c>
      <c r="G157" s="52">
        <v>214940.46</v>
      </c>
      <c r="H157" s="49"/>
    </row>
    <row r="158" spans="2:8">
      <c r="B158" s="48" t="s">
        <v>393</v>
      </c>
      <c r="C158" s="49" t="s">
        <v>753</v>
      </c>
      <c r="D158" s="52">
        <v>330000</v>
      </c>
      <c r="E158" s="52">
        <v>280500</v>
      </c>
      <c r="F158" s="52">
        <v>282294.86</v>
      </c>
      <c r="G158" s="52">
        <v>1794.86</v>
      </c>
      <c r="H158" s="49"/>
    </row>
    <row r="159" spans="2:8">
      <c r="B159" s="48" t="s">
        <v>265</v>
      </c>
      <c r="C159" s="49" t="s">
        <v>751</v>
      </c>
      <c r="D159" s="52">
        <v>194000</v>
      </c>
      <c r="E159" s="52">
        <v>164900</v>
      </c>
      <c r="F159" s="52">
        <v>174600</v>
      </c>
      <c r="G159" s="52">
        <v>9700</v>
      </c>
      <c r="H159" s="49"/>
    </row>
    <row r="160" spans="2:8">
      <c r="B160" s="48" t="s">
        <v>228</v>
      </c>
      <c r="C160" s="49" t="s">
        <v>744</v>
      </c>
      <c r="D160" s="52">
        <v>280000</v>
      </c>
      <c r="E160" s="52">
        <v>238000</v>
      </c>
      <c r="F160" s="52">
        <v>240847.18</v>
      </c>
      <c r="G160" s="52">
        <v>2847.18</v>
      </c>
      <c r="H160" s="49"/>
    </row>
    <row r="161" spans="2:8">
      <c r="B161" s="48" t="s">
        <v>294</v>
      </c>
      <c r="C161" s="49" t="s">
        <v>744</v>
      </c>
      <c r="D161" s="52">
        <v>300000</v>
      </c>
      <c r="E161" s="52">
        <v>255000</v>
      </c>
      <c r="F161" s="52">
        <v>258748.55</v>
      </c>
      <c r="G161" s="52">
        <v>3748.55</v>
      </c>
      <c r="H161" s="49"/>
    </row>
    <row r="162" spans="2:8">
      <c r="B162" s="48" t="s">
        <v>174</v>
      </c>
      <c r="C162" s="49" t="s">
        <v>744</v>
      </c>
      <c r="D162" s="52">
        <v>322000</v>
      </c>
      <c r="E162" s="52">
        <v>273700</v>
      </c>
      <c r="F162" s="52">
        <v>537057.9</v>
      </c>
      <c r="G162" s="52">
        <v>263357.90000000002</v>
      </c>
      <c r="H162" s="49"/>
    </row>
    <row r="163" spans="2:8">
      <c r="B163" s="48" t="s">
        <v>207</v>
      </c>
      <c r="C163" s="49" t="s">
        <v>752</v>
      </c>
      <c r="D163" s="52">
        <v>395000</v>
      </c>
      <c r="E163" s="52">
        <v>335750</v>
      </c>
      <c r="F163" s="52">
        <v>610479.93999999994</v>
      </c>
      <c r="G163" s="52">
        <v>274729.94</v>
      </c>
      <c r="H163" s="49"/>
    </row>
    <row r="164" spans="2:8">
      <c r="B164" s="48" t="s">
        <v>272</v>
      </c>
      <c r="C164" s="49" t="s">
        <v>752</v>
      </c>
      <c r="D164" s="52">
        <v>249900</v>
      </c>
      <c r="E164" s="52">
        <v>212415</v>
      </c>
      <c r="F164" s="52">
        <v>215042.45</v>
      </c>
      <c r="G164" s="52">
        <v>2627.45</v>
      </c>
      <c r="H164" s="49"/>
    </row>
    <row r="165" spans="2:8">
      <c r="B165" s="48" t="s">
        <v>350</v>
      </c>
      <c r="C165" s="49" t="s">
        <v>744</v>
      </c>
      <c r="D165" s="52">
        <v>250000</v>
      </c>
      <c r="E165" s="52">
        <v>212500</v>
      </c>
      <c r="F165" s="52">
        <v>225000</v>
      </c>
      <c r="G165" s="52">
        <v>12500</v>
      </c>
      <c r="H165" s="49"/>
    </row>
    <row r="166" spans="2:8">
      <c r="B166" s="48" t="s">
        <v>320</v>
      </c>
      <c r="C166" s="49" t="s">
        <v>751</v>
      </c>
      <c r="D166" s="52">
        <v>150000</v>
      </c>
      <c r="E166" s="52">
        <v>127500</v>
      </c>
      <c r="F166" s="52">
        <v>105842.94</v>
      </c>
      <c r="G166" s="52">
        <v>-21657.06</v>
      </c>
      <c r="H166" s="49"/>
    </row>
    <row r="167" spans="2:8">
      <c r="B167" s="48" t="s">
        <v>386</v>
      </c>
      <c r="C167" s="49" t="s">
        <v>751</v>
      </c>
      <c r="D167" s="52">
        <v>150000</v>
      </c>
      <c r="E167" s="52">
        <v>127500</v>
      </c>
      <c r="F167" s="52">
        <v>176699.33</v>
      </c>
      <c r="G167" s="52">
        <v>49199.33</v>
      </c>
      <c r="H167" s="49"/>
    </row>
    <row r="168" spans="2:8">
      <c r="B168" s="48" t="s">
        <v>378</v>
      </c>
      <c r="C168" s="49" t="s">
        <v>744</v>
      </c>
      <c r="D168" s="52">
        <v>345000</v>
      </c>
      <c r="E168" s="52">
        <v>293250</v>
      </c>
      <c r="F168" s="52">
        <v>294630</v>
      </c>
      <c r="G168" s="52">
        <v>1380</v>
      </c>
      <c r="H168" s="49"/>
    </row>
    <row r="169" spans="2:8">
      <c r="B169" s="48" t="s">
        <v>327</v>
      </c>
      <c r="C169" s="49" t="s">
        <v>752</v>
      </c>
      <c r="D169" s="52">
        <v>112000</v>
      </c>
      <c r="E169" s="52">
        <v>95200</v>
      </c>
      <c r="F169" s="52">
        <v>515450.12</v>
      </c>
      <c r="G169" s="52">
        <v>420250.12</v>
      </c>
      <c r="H169" s="49"/>
    </row>
    <row r="170" spans="2:8">
      <c r="B170" s="48" t="s">
        <v>321</v>
      </c>
      <c r="C170" s="49" t="s">
        <v>752</v>
      </c>
      <c r="D170" s="52">
        <v>475000</v>
      </c>
      <c r="E170" s="52">
        <v>403750</v>
      </c>
      <c r="F170" s="52">
        <v>385673.96</v>
      </c>
      <c r="G170" s="52">
        <v>-18076.04</v>
      </c>
      <c r="H170" s="49"/>
    </row>
    <row r="171" spans="2:8">
      <c r="B171" s="48" t="s">
        <v>333</v>
      </c>
      <c r="C171" s="49" t="s">
        <v>744</v>
      </c>
      <c r="D171" s="52">
        <v>198000</v>
      </c>
      <c r="E171" s="52">
        <v>168300</v>
      </c>
      <c r="F171" s="52">
        <v>178200</v>
      </c>
      <c r="G171" s="52">
        <v>9900</v>
      </c>
      <c r="H171" s="49"/>
    </row>
    <row r="172" spans="2:8">
      <c r="B172" s="48" t="s">
        <v>358</v>
      </c>
      <c r="C172" s="49" t="s">
        <v>753</v>
      </c>
      <c r="D172" s="52">
        <v>165000</v>
      </c>
      <c r="E172" s="52">
        <v>140250</v>
      </c>
      <c r="F172" s="52">
        <v>142231.38</v>
      </c>
      <c r="G172" s="52">
        <v>1981.38</v>
      </c>
      <c r="H172" s="49"/>
    </row>
    <row r="173" spans="2:8">
      <c r="B173" s="48" t="s">
        <v>406</v>
      </c>
      <c r="C173" s="49" t="s">
        <v>744</v>
      </c>
      <c r="D173" s="52">
        <v>158000</v>
      </c>
      <c r="E173" s="52">
        <v>134300</v>
      </c>
      <c r="F173" s="52">
        <v>142200</v>
      </c>
      <c r="G173" s="52">
        <v>7900</v>
      </c>
      <c r="H173" s="49"/>
    </row>
    <row r="174" spans="2:8">
      <c r="B174" s="48" t="s">
        <v>465</v>
      </c>
      <c r="C174" s="49" t="s">
        <v>744</v>
      </c>
      <c r="D174" s="52">
        <v>205000</v>
      </c>
      <c r="E174" s="52">
        <v>174250</v>
      </c>
      <c r="F174" s="52">
        <v>184500</v>
      </c>
      <c r="G174" s="52">
        <v>10250</v>
      </c>
      <c r="H174" s="49"/>
    </row>
    <row r="175" spans="2:8">
      <c r="B175" s="48" t="s">
        <v>430</v>
      </c>
      <c r="C175" s="49" t="s">
        <v>744</v>
      </c>
      <c r="D175" s="52">
        <v>348000</v>
      </c>
      <c r="E175" s="52">
        <v>295800</v>
      </c>
      <c r="F175" s="52">
        <v>307200</v>
      </c>
      <c r="G175" s="52">
        <v>11400</v>
      </c>
      <c r="H175" s="49"/>
    </row>
    <row r="176" spans="2:8">
      <c r="B176" s="48" t="s">
        <v>290</v>
      </c>
      <c r="C176" s="49" t="s">
        <v>744</v>
      </c>
      <c r="D176" s="52">
        <v>355000</v>
      </c>
      <c r="E176" s="52">
        <v>301750</v>
      </c>
      <c r="F176" s="52">
        <v>355000</v>
      </c>
      <c r="G176" s="52">
        <v>53250</v>
      </c>
      <c r="H176" s="49"/>
    </row>
    <row r="177" spans="2:8">
      <c r="B177" s="48" t="s">
        <v>263</v>
      </c>
      <c r="C177" s="49" t="s">
        <v>744</v>
      </c>
      <c r="D177" s="52">
        <v>132000</v>
      </c>
      <c r="E177" s="52">
        <v>112200</v>
      </c>
      <c r="F177" s="52">
        <v>115969.88</v>
      </c>
      <c r="G177" s="52">
        <v>3769.88</v>
      </c>
      <c r="H177" s="49"/>
    </row>
    <row r="178" spans="2:8">
      <c r="B178" s="48" t="s">
        <v>295</v>
      </c>
      <c r="C178" s="49" t="s">
        <v>753</v>
      </c>
      <c r="D178" s="52">
        <v>220000</v>
      </c>
      <c r="E178" s="52">
        <v>187000</v>
      </c>
      <c r="F178" s="52">
        <v>187602.59</v>
      </c>
      <c r="G178" s="52">
        <v>602.59</v>
      </c>
      <c r="H178" s="49"/>
    </row>
    <row r="179" spans="2:8">
      <c r="B179" s="48" t="s">
        <v>250</v>
      </c>
      <c r="C179" s="49" t="s">
        <v>744</v>
      </c>
      <c r="D179" s="52">
        <v>154800</v>
      </c>
      <c r="E179" s="52">
        <v>131580</v>
      </c>
      <c r="F179" s="52">
        <v>139320</v>
      </c>
      <c r="G179" s="52">
        <v>7740</v>
      </c>
      <c r="H179" s="49"/>
    </row>
    <row r="180" spans="2:8">
      <c r="B180" s="48" t="s">
        <v>170</v>
      </c>
      <c r="C180" s="49" t="s">
        <v>744</v>
      </c>
      <c r="D180" s="52">
        <v>119000</v>
      </c>
      <c r="E180" s="52">
        <v>101150</v>
      </c>
      <c r="F180" s="52">
        <v>107100</v>
      </c>
      <c r="G180" s="52">
        <v>5950</v>
      </c>
      <c r="H180" s="49"/>
    </row>
    <row r="181" spans="2:8">
      <c r="B181" s="48" t="s">
        <v>462</v>
      </c>
      <c r="C181" s="49" t="s">
        <v>751</v>
      </c>
      <c r="D181" s="52">
        <v>335000</v>
      </c>
      <c r="E181" s="52">
        <v>284750</v>
      </c>
      <c r="F181" s="52">
        <v>286149</v>
      </c>
      <c r="G181" s="52">
        <v>1399</v>
      </c>
      <c r="H181" s="49"/>
    </row>
    <row r="182" spans="2:8">
      <c r="B182" s="48" t="s">
        <v>312</v>
      </c>
      <c r="C182" s="49" t="s">
        <v>744</v>
      </c>
      <c r="D182" s="52">
        <v>150000</v>
      </c>
      <c r="E182" s="52">
        <v>127500</v>
      </c>
      <c r="F182" s="52">
        <v>222825</v>
      </c>
      <c r="G182" s="52">
        <v>95325</v>
      </c>
      <c r="H182" s="49"/>
    </row>
    <row r="183" spans="2:8">
      <c r="B183" s="48" t="s">
        <v>268</v>
      </c>
      <c r="C183" s="49" t="s">
        <v>744</v>
      </c>
      <c r="D183" s="52">
        <v>82000</v>
      </c>
      <c r="E183" s="52">
        <v>69700</v>
      </c>
      <c r="F183" s="52">
        <v>94200</v>
      </c>
      <c r="G183" s="52">
        <v>24500</v>
      </c>
      <c r="H183" s="49"/>
    </row>
    <row r="184" spans="2:8">
      <c r="B184" s="48" t="s">
        <v>307</v>
      </c>
      <c r="C184" s="49" t="s">
        <v>744</v>
      </c>
      <c r="D184" s="52">
        <v>200000</v>
      </c>
      <c r="E184" s="52">
        <v>170000</v>
      </c>
      <c r="F184" s="52">
        <v>171756.72</v>
      </c>
      <c r="G184" s="52">
        <v>1756.72</v>
      </c>
      <c r="H184" s="49"/>
    </row>
    <row r="185" spans="2:8">
      <c r="B185" s="48" t="s">
        <v>376</v>
      </c>
      <c r="C185" s="49" t="s">
        <v>753</v>
      </c>
      <c r="D185" s="52">
        <v>151000</v>
      </c>
      <c r="E185" s="52">
        <v>128350</v>
      </c>
      <c r="F185" s="52">
        <v>423187.84</v>
      </c>
      <c r="G185" s="52">
        <v>294837.84000000003</v>
      </c>
      <c r="H185" s="49"/>
    </row>
    <row r="186" spans="2:8">
      <c r="B186" s="48" t="s">
        <v>457</v>
      </c>
      <c r="C186" s="49" t="s">
        <v>744</v>
      </c>
      <c r="D186" s="52">
        <v>389900</v>
      </c>
      <c r="E186" s="52">
        <v>331415</v>
      </c>
      <c r="F186" s="52">
        <v>393510.2</v>
      </c>
      <c r="G186" s="52">
        <v>62095.199999999997</v>
      </c>
      <c r="H186" s="49"/>
    </row>
    <row r="187" spans="2:8">
      <c r="B187" s="48" t="s">
        <v>362</v>
      </c>
      <c r="C187" s="49" t="s">
        <v>752</v>
      </c>
      <c r="D187" s="52">
        <v>235000</v>
      </c>
      <c r="E187" s="52">
        <v>199750</v>
      </c>
      <c r="F187" s="52">
        <v>344700</v>
      </c>
      <c r="G187" s="52">
        <v>144950</v>
      </c>
      <c r="H187" s="49"/>
    </row>
    <row r="188" spans="2:8">
      <c r="B188" s="48" t="s">
        <v>334</v>
      </c>
      <c r="C188" s="49" t="s">
        <v>744</v>
      </c>
      <c r="D188" s="52">
        <v>290000</v>
      </c>
      <c r="E188" s="52">
        <v>246500</v>
      </c>
      <c r="F188" s="52">
        <v>261000</v>
      </c>
      <c r="G188" s="52">
        <v>14500</v>
      </c>
      <c r="H188" s="49"/>
    </row>
    <row r="189" spans="2:8">
      <c r="B189" s="48" t="s">
        <v>309</v>
      </c>
      <c r="C189" s="49" t="s">
        <v>744</v>
      </c>
      <c r="D189" s="52">
        <v>160000</v>
      </c>
      <c r="E189" s="52">
        <v>136000</v>
      </c>
      <c r="F189" s="52">
        <v>261981.58</v>
      </c>
      <c r="G189" s="52">
        <v>125981.58</v>
      </c>
      <c r="H189" s="49"/>
    </row>
    <row r="190" spans="2:8">
      <c r="B190" s="48" t="s">
        <v>280</v>
      </c>
      <c r="C190" s="49" t="s">
        <v>744</v>
      </c>
      <c r="D190" s="52">
        <v>115000</v>
      </c>
      <c r="E190" s="52">
        <v>97750</v>
      </c>
      <c r="F190" s="52">
        <v>103500</v>
      </c>
      <c r="G190" s="52">
        <v>5750</v>
      </c>
      <c r="H190" s="49"/>
    </row>
    <row r="191" spans="2:8">
      <c r="B191" s="48" t="s">
        <v>372</v>
      </c>
      <c r="C191" s="49" t="s">
        <v>752</v>
      </c>
      <c r="D191" s="52">
        <v>130000</v>
      </c>
      <c r="E191" s="52">
        <v>110500</v>
      </c>
      <c r="F191" s="52">
        <v>294209.59999999998</v>
      </c>
      <c r="G191" s="52">
        <v>183709.6</v>
      </c>
      <c r="H191" s="49"/>
    </row>
    <row r="192" spans="2:8">
      <c r="B192" s="48" t="s">
        <v>275</v>
      </c>
      <c r="C192" s="49" t="s">
        <v>744</v>
      </c>
      <c r="D192" s="52">
        <v>138000</v>
      </c>
      <c r="E192" s="52">
        <v>117300</v>
      </c>
      <c r="F192" s="52">
        <v>124200</v>
      </c>
      <c r="G192" s="52">
        <v>6900</v>
      </c>
      <c r="H192" s="49"/>
    </row>
    <row r="193" spans="2:8">
      <c r="B193" s="48" t="s">
        <v>415</v>
      </c>
      <c r="C193" s="49" t="s">
        <v>744</v>
      </c>
      <c r="D193" s="52">
        <v>815000</v>
      </c>
      <c r="E193" s="52">
        <v>692750</v>
      </c>
      <c r="F193" s="52">
        <v>468000</v>
      </c>
      <c r="G193" s="52">
        <v>-224750</v>
      </c>
      <c r="H193" s="49"/>
    </row>
    <row r="194" spans="2:8">
      <c r="B194" s="48" t="s">
        <v>400</v>
      </c>
      <c r="C194" s="49" t="s">
        <v>745</v>
      </c>
      <c r="D194" s="52">
        <v>180000</v>
      </c>
      <c r="E194" s="52">
        <v>153000</v>
      </c>
      <c r="F194" s="52">
        <v>158000</v>
      </c>
      <c r="G194" s="52">
        <v>5000</v>
      </c>
      <c r="H194" s="49"/>
    </row>
    <row r="195" spans="2:8">
      <c r="B195" s="48" t="s">
        <v>181</v>
      </c>
      <c r="C195" s="49" t="s">
        <v>751</v>
      </c>
      <c r="D195" s="52">
        <v>139000</v>
      </c>
      <c r="E195" s="52">
        <v>118150</v>
      </c>
      <c r="F195" s="52">
        <v>125100</v>
      </c>
      <c r="G195" s="52">
        <v>6950</v>
      </c>
      <c r="H195" s="49"/>
    </row>
    <row r="196" spans="2:8">
      <c r="B196" s="48" t="s">
        <v>311</v>
      </c>
      <c r="C196" s="49" t="s">
        <v>752</v>
      </c>
      <c r="D196" s="52">
        <v>178000</v>
      </c>
      <c r="E196" s="52">
        <v>151300</v>
      </c>
      <c r="F196" s="52">
        <v>160200</v>
      </c>
      <c r="G196" s="52">
        <v>8900</v>
      </c>
      <c r="H196" s="49"/>
    </row>
    <row r="197" spans="2:8">
      <c r="B197" s="48" t="s">
        <v>464</v>
      </c>
      <c r="C197" s="49" t="s">
        <v>744</v>
      </c>
      <c r="D197" s="52">
        <v>110000</v>
      </c>
      <c r="E197" s="52">
        <v>93500</v>
      </c>
      <c r="F197" s="52">
        <v>94668.55</v>
      </c>
      <c r="G197" s="52">
        <v>1168.55</v>
      </c>
      <c r="H197" s="49"/>
    </row>
    <row r="198" spans="2:8">
      <c r="B198" s="48" t="s">
        <v>148</v>
      </c>
      <c r="C198" s="49" t="s">
        <v>752</v>
      </c>
      <c r="D198" s="52">
        <v>341000</v>
      </c>
      <c r="E198" s="52">
        <v>289850</v>
      </c>
      <c r="F198" s="52">
        <v>290434.40000000002</v>
      </c>
      <c r="G198" s="52">
        <v>584.4</v>
      </c>
      <c r="H198" s="49"/>
    </row>
    <row r="199" spans="2:8">
      <c r="B199" s="48" t="s">
        <v>476</v>
      </c>
      <c r="C199" s="49" t="s">
        <v>744</v>
      </c>
      <c r="D199" s="52">
        <v>140000</v>
      </c>
      <c r="E199" s="52">
        <v>119000</v>
      </c>
      <c r="F199" s="52">
        <v>120595.63</v>
      </c>
      <c r="G199" s="52">
        <v>1595.63</v>
      </c>
      <c r="H199" s="49"/>
    </row>
    <row r="200" spans="2:8">
      <c r="B200" s="48" t="s">
        <v>395</v>
      </c>
      <c r="C200" s="49" t="s">
        <v>744</v>
      </c>
      <c r="D200" s="52">
        <v>120000</v>
      </c>
      <c r="E200" s="52">
        <v>102000</v>
      </c>
      <c r="F200" s="52">
        <v>204770.17</v>
      </c>
      <c r="G200" s="52">
        <v>102770.17</v>
      </c>
      <c r="H200" s="49"/>
    </row>
    <row r="201" spans="2:8">
      <c r="B201" s="48" t="s">
        <v>231</v>
      </c>
      <c r="C201" s="49" t="s">
        <v>744</v>
      </c>
      <c r="D201" s="52">
        <v>131500</v>
      </c>
      <c r="E201" s="52">
        <v>111775</v>
      </c>
      <c r="F201" s="52">
        <v>118350</v>
      </c>
      <c r="G201" s="52">
        <v>6575</v>
      </c>
      <c r="H201" s="49"/>
    </row>
    <row r="202" spans="2:8">
      <c r="B202" s="48" t="s">
        <v>197</v>
      </c>
      <c r="C202" s="49" t="s">
        <v>752</v>
      </c>
      <c r="D202" s="52">
        <v>120000</v>
      </c>
      <c r="E202" s="52">
        <v>102000</v>
      </c>
      <c r="F202" s="52">
        <v>209486.63</v>
      </c>
      <c r="G202" s="52">
        <v>107486.63</v>
      </c>
      <c r="H202" s="49"/>
    </row>
    <row r="203" spans="2:8">
      <c r="B203" s="48" t="s">
        <v>392</v>
      </c>
      <c r="C203" s="49" t="s">
        <v>753</v>
      </c>
      <c r="D203" s="52">
        <v>162000</v>
      </c>
      <c r="E203" s="52">
        <v>137700</v>
      </c>
      <c r="F203" s="52">
        <v>119768.49</v>
      </c>
      <c r="G203" s="52">
        <v>-17931.509999999998</v>
      </c>
      <c r="H203" s="49"/>
    </row>
    <row r="204" spans="2:8">
      <c r="B204" s="48" t="s">
        <v>342</v>
      </c>
      <c r="C204" s="49" t="s">
        <v>744</v>
      </c>
      <c r="D204" s="52">
        <v>135000</v>
      </c>
      <c r="E204" s="52">
        <v>114750</v>
      </c>
      <c r="F204" s="52">
        <v>114945</v>
      </c>
      <c r="G204" s="52">
        <v>195</v>
      </c>
      <c r="H204" s="49"/>
    </row>
    <row r="205" spans="2:8">
      <c r="B205" s="48" t="s">
        <v>343</v>
      </c>
      <c r="C205" s="49" t="s">
        <v>753</v>
      </c>
      <c r="D205" s="52">
        <v>304900</v>
      </c>
      <c r="E205" s="52">
        <v>259165</v>
      </c>
      <c r="F205" s="52">
        <v>274410</v>
      </c>
      <c r="G205" s="52">
        <v>15245</v>
      </c>
      <c r="H205" s="49"/>
    </row>
    <row r="206" spans="2:8">
      <c r="B206" s="48" t="s">
        <v>297</v>
      </c>
      <c r="C206" s="49" t="s">
        <v>744</v>
      </c>
      <c r="D206" s="52">
        <v>148000</v>
      </c>
      <c r="E206" s="52">
        <v>125800</v>
      </c>
      <c r="F206" s="52">
        <v>127480.48</v>
      </c>
      <c r="G206" s="52">
        <v>1680.48</v>
      </c>
      <c r="H206" s="49"/>
    </row>
    <row r="207" spans="2:8">
      <c r="B207" s="48" t="s">
        <v>401</v>
      </c>
      <c r="C207" s="49" t="s">
        <v>752</v>
      </c>
      <c r="D207" s="52">
        <v>85000</v>
      </c>
      <c r="E207" s="52">
        <v>72250</v>
      </c>
      <c r="F207" s="52">
        <v>64882.41</v>
      </c>
      <c r="G207" s="52">
        <v>-7367.59</v>
      </c>
      <c r="H207" s="49"/>
    </row>
    <row r="208" spans="2:8">
      <c r="B208" s="48" t="s">
        <v>222</v>
      </c>
      <c r="C208" s="49" t="s">
        <v>752</v>
      </c>
      <c r="D208" s="52">
        <v>75000</v>
      </c>
      <c r="E208" s="52">
        <v>63750</v>
      </c>
      <c r="F208" s="52">
        <v>65300</v>
      </c>
      <c r="G208" s="52">
        <v>1550</v>
      </c>
      <c r="H208" s="49"/>
    </row>
    <row r="209" spans="2:8">
      <c r="B209" s="48" t="s">
        <v>478</v>
      </c>
      <c r="C209" s="49" t="s">
        <v>753</v>
      </c>
      <c r="D209" s="52">
        <v>155000</v>
      </c>
      <c r="E209" s="52">
        <v>131750</v>
      </c>
      <c r="F209" s="52">
        <v>139500</v>
      </c>
      <c r="G209" s="52">
        <v>7750</v>
      </c>
      <c r="H209" s="49"/>
    </row>
    <row r="210" spans="2:8">
      <c r="B210" s="48" t="s">
        <v>182</v>
      </c>
      <c r="C210" s="49" t="s">
        <v>753</v>
      </c>
      <c r="D210" s="52">
        <v>222000</v>
      </c>
      <c r="E210" s="52">
        <v>188700</v>
      </c>
      <c r="F210" s="52">
        <v>278747.96999999997</v>
      </c>
      <c r="G210" s="52">
        <v>90047.97</v>
      </c>
      <c r="H210" s="49"/>
    </row>
    <row r="211" spans="2:8">
      <c r="B211" s="48" t="s">
        <v>175</v>
      </c>
      <c r="C211" s="49" t="s">
        <v>744</v>
      </c>
      <c r="D211" s="52">
        <v>129500</v>
      </c>
      <c r="E211" s="52">
        <v>110075</v>
      </c>
      <c r="F211" s="52">
        <v>352163.1</v>
      </c>
      <c r="G211" s="52">
        <v>242088.1</v>
      </c>
      <c r="H211" s="49"/>
    </row>
    <row r="212" spans="2:8">
      <c r="B212" s="48" t="s">
        <v>149</v>
      </c>
      <c r="C212" s="49" t="s">
        <v>752</v>
      </c>
      <c r="D212" s="52">
        <v>220000</v>
      </c>
      <c r="E212" s="52">
        <v>187000</v>
      </c>
      <c r="F212" s="52">
        <v>198000</v>
      </c>
      <c r="G212" s="52">
        <v>11000</v>
      </c>
      <c r="H212" s="49"/>
    </row>
    <row r="213" spans="2:8">
      <c r="B213" s="48" t="s">
        <v>467</v>
      </c>
      <c r="C213" s="49" t="s">
        <v>744</v>
      </c>
      <c r="D213" s="52">
        <v>173000</v>
      </c>
      <c r="E213" s="52">
        <v>147050</v>
      </c>
      <c r="F213" s="52">
        <v>148025</v>
      </c>
      <c r="G213" s="52">
        <v>975</v>
      </c>
      <c r="H213" s="49"/>
    </row>
    <row r="214" spans="2:8">
      <c r="B214" s="48" t="s">
        <v>216</v>
      </c>
      <c r="C214" s="49" t="s">
        <v>753</v>
      </c>
      <c r="D214" s="52">
        <v>210000</v>
      </c>
      <c r="E214" s="52">
        <v>178500</v>
      </c>
      <c r="F214" s="52">
        <v>189000</v>
      </c>
      <c r="G214" s="52">
        <v>10500</v>
      </c>
      <c r="H214" s="49"/>
    </row>
    <row r="215" spans="2:8">
      <c r="B215" s="48" t="s">
        <v>418</v>
      </c>
      <c r="C215" s="49" t="s">
        <v>753</v>
      </c>
      <c r="D215" s="52">
        <v>380000</v>
      </c>
      <c r="E215" s="52">
        <v>323000</v>
      </c>
      <c r="F215" s="52">
        <v>254737.4</v>
      </c>
      <c r="G215" s="52">
        <v>-68262.600000000006</v>
      </c>
      <c r="H215" s="49"/>
    </row>
    <row r="216" spans="2:8">
      <c r="B216" s="48" t="s">
        <v>445</v>
      </c>
      <c r="C216" s="49" t="s">
        <v>752</v>
      </c>
      <c r="D216" s="52">
        <v>146900</v>
      </c>
      <c r="E216" s="52">
        <v>124865</v>
      </c>
      <c r="F216" s="52">
        <v>130679.05</v>
      </c>
      <c r="G216" s="52">
        <v>5814.05</v>
      </c>
      <c r="H216" s="49"/>
    </row>
    <row r="217" spans="2:8">
      <c r="B217" s="48" t="s">
        <v>369</v>
      </c>
      <c r="C217" s="49" t="s">
        <v>753</v>
      </c>
      <c r="D217" s="52">
        <v>403000</v>
      </c>
      <c r="E217" s="52">
        <v>342550</v>
      </c>
      <c r="F217" s="52">
        <v>362700</v>
      </c>
      <c r="G217" s="52">
        <v>20150</v>
      </c>
      <c r="H217" s="49"/>
    </row>
    <row r="218" spans="2:8">
      <c r="B218" s="48" t="s">
        <v>165</v>
      </c>
      <c r="C218" s="49" t="s">
        <v>752</v>
      </c>
      <c r="D218" s="52">
        <v>54900</v>
      </c>
      <c r="E218" s="52">
        <v>46665</v>
      </c>
      <c r="F218" s="52">
        <v>237881.98</v>
      </c>
      <c r="G218" s="52">
        <v>191216.98</v>
      </c>
      <c r="H218" s="49"/>
    </row>
    <row r="219" spans="2:8">
      <c r="B219" s="48" t="s">
        <v>209</v>
      </c>
      <c r="C219" s="49" t="s">
        <v>744</v>
      </c>
      <c r="D219" s="52">
        <v>159900</v>
      </c>
      <c r="E219" s="52">
        <v>135915</v>
      </c>
      <c r="F219" s="52">
        <v>136991.44</v>
      </c>
      <c r="G219" s="52">
        <v>1076.44</v>
      </c>
      <c r="H219" s="49"/>
    </row>
    <row r="220" spans="2:8">
      <c r="B220" s="48" t="s">
        <v>230</v>
      </c>
      <c r="C220" s="49" t="s">
        <v>751</v>
      </c>
      <c r="D220" s="52">
        <v>136000</v>
      </c>
      <c r="E220" s="52">
        <v>115600</v>
      </c>
      <c r="F220" s="52">
        <v>122400</v>
      </c>
      <c r="G220" s="52">
        <v>6800</v>
      </c>
      <c r="H220" s="49"/>
    </row>
    <row r="221" spans="2:8">
      <c r="B221" s="48" t="s">
        <v>347</v>
      </c>
      <c r="C221" s="49" t="s">
        <v>753</v>
      </c>
      <c r="D221" s="52">
        <v>335000</v>
      </c>
      <c r="E221" s="52">
        <v>284750</v>
      </c>
      <c r="F221" s="52">
        <v>300827.62</v>
      </c>
      <c r="G221" s="52">
        <v>16077.62</v>
      </c>
      <c r="H221" s="49"/>
    </row>
    <row r="222" spans="2:8">
      <c r="B222" s="48" t="s">
        <v>472</v>
      </c>
      <c r="C222" s="49" t="s">
        <v>753</v>
      </c>
      <c r="D222" s="52">
        <v>145000</v>
      </c>
      <c r="E222" s="52">
        <v>123250</v>
      </c>
      <c r="F222" s="52">
        <v>124734.65</v>
      </c>
      <c r="G222" s="52">
        <v>1484.65</v>
      </c>
      <c r="H222" s="49"/>
    </row>
    <row r="223" spans="2:8">
      <c r="B223" s="48" t="s">
        <v>266</v>
      </c>
      <c r="C223" s="49" t="s">
        <v>744</v>
      </c>
      <c r="D223" s="52">
        <v>110000</v>
      </c>
      <c r="E223" s="52">
        <v>93500</v>
      </c>
      <c r="F223" s="52">
        <v>109667.5</v>
      </c>
      <c r="G223" s="52">
        <v>16167.5</v>
      </c>
      <c r="H223" s="49"/>
    </row>
    <row r="224" spans="2:8">
      <c r="B224" s="48" t="s">
        <v>398</v>
      </c>
      <c r="C224" s="49" t="s">
        <v>744</v>
      </c>
      <c r="D224" s="52">
        <v>211000</v>
      </c>
      <c r="E224" s="52">
        <v>179350</v>
      </c>
      <c r="F224" s="52">
        <v>180970.88</v>
      </c>
      <c r="G224" s="52">
        <v>1620.88</v>
      </c>
      <c r="H224" s="49"/>
    </row>
    <row r="225" spans="2:8">
      <c r="B225" s="48" t="s">
        <v>440</v>
      </c>
      <c r="C225" s="49" t="s">
        <v>751</v>
      </c>
      <c r="D225" s="52">
        <v>143000</v>
      </c>
      <c r="E225" s="52">
        <v>121550</v>
      </c>
      <c r="F225" s="52">
        <v>122930.11</v>
      </c>
      <c r="G225" s="52">
        <v>1380.11</v>
      </c>
      <c r="H225" s="49"/>
    </row>
    <row r="226" spans="2:8">
      <c r="B226" s="48" t="s">
        <v>257</v>
      </c>
      <c r="C226" s="49" t="s">
        <v>744</v>
      </c>
      <c r="D226" s="52">
        <v>415000</v>
      </c>
      <c r="E226" s="52">
        <v>352750</v>
      </c>
      <c r="F226" s="52">
        <v>373500</v>
      </c>
      <c r="G226" s="52">
        <v>20750</v>
      </c>
      <c r="H226" s="49"/>
    </row>
    <row r="227" spans="2:8">
      <c r="B227" s="48" t="s">
        <v>470</v>
      </c>
      <c r="C227" s="49" t="s">
        <v>751</v>
      </c>
      <c r="D227" s="52">
        <v>208000</v>
      </c>
      <c r="E227" s="52">
        <v>176800</v>
      </c>
      <c r="F227" s="52">
        <v>179989.5</v>
      </c>
      <c r="G227" s="52">
        <v>3189.5</v>
      </c>
      <c r="H227" s="49"/>
    </row>
    <row r="228" spans="2:8">
      <c r="B228" s="48" t="s">
        <v>292</v>
      </c>
      <c r="C228" s="49" t="s">
        <v>744</v>
      </c>
      <c r="D228" s="52">
        <v>115000</v>
      </c>
      <c r="E228" s="52">
        <v>97750</v>
      </c>
      <c r="F228" s="52">
        <v>166773.82</v>
      </c>
      <c r="G228" s="52">
        <v>69023.820000000007</v>
      </c>
      <c r="H228" s="49"/>
    </row>
    <row r="229" spans="2:8">
      <c r="B229" s="48" t="s">
        <v>293</v>
      </c>
      <c r="C229" s="49" t="s">
        <v>752</v>
      </c>
      <c r="D229" s="52">
        <v>115000</v>
      </c>
      <c r="E229" s="52">
        <v>97750</v>
      </c>
      <c r="F229" s="52">
        <v>98115.54</v>
      </c>
      <c r="G229" s="52">
        <v>365.54</v>
      </c>
      <c r="H229" s="49"/>
    </row>
    <row r="230" spans="2:8">
      <c r="B230" s="48" t="s">
        <v>368</v>
      </c>
      <c r="C230" s="49" t="s">
        <v>752</v>
      </c>
      <c r="D230" s="52">
        <v>165000</v>
      </c>
      <c r="E230" s="52">
        <v>140250</v>
      </c>
      <c r="F230" s="52">
        <v>168600</v>
      </c>
      <c r="G230" s="52">
        <v>28350</v>
      </c>
      <c r="H230" s="49"/>
    </row>
    <row r="231" spans="2:8">
      <c r="B231" s="48" t="s">
        <v>305</v>
      </c>
      <c r="C231" s="49" t="s">
        <v>744</v>
      </c>
      <c r="D231" s="52">
        <v>185000</v>
      </c>
      <c r="E231" s="52">
        <v>157250</v>
      </c>
      <c r="F231" s="52">
        <v>185000</v>
      </c>
      <c r="G231" s="52">
        <v>27750</v>
      </c>
      <c r="H231" s="49"/>
    </row>
    <row r="232" spans="2:8">
      <c r="B232" s="48" t="s">
        <v>404</v>
      </c>
      <c r="C232" s="49" t="s">
        <v>753</v>
      </c>
      <c r="D232" s="52">
        <v>230000</v>
      </c>
      <c r="E232" s="52">
        <v>195500</v>
      </c>
      <c r="F232" s="52">
        <v>243161.77</v>
      </c>
      <c r="G232" s="52">
        <v>47661.77</v>
      </c>
      <c r="H232" s="49"/>
    </row>
    <row r="233" spans="2:8">
      <c r="B233" s="48" t="s">
        <v>196</v>
      </c>
      <c r="C233" s="49" t="s">
        <v>744</v>
      </c>
      <c r="D233" s="52">
        <v>110000</v>
      </c>
      <c r="E233" s="52">
        <v>93500</v>
      </c>
      <c r="F233" s="52">
        <v>95230.36</v>
      </c>
      <c r="G233" s="52">
        <v>1730.36</v>
      </c>
      <c r="H233" s="49"/>
    </row>
    <row r="234" spans="2:8">
      <c r="B234" s="48" t="s">
        <v>363</v>
      </c>
      <c r="C234" s="49" t="s">
        <v>751</v>
      </c>
      <c r="D234" s="52">
        <v>199000</v>
      </c>
      <c r="E234" s="52">
        <v>169150</v>
      </c>
      <c r="F234" s="52">
        <v>337350</v>
      </c>
      <c r="G234" s="52">
        <v>168200</v>
      </c>
      <c r="H234" s="49"/>
    </row>
    <row r="235" spans="2:8">
      <c r="B235" s="48" t="s">
        <v>441</v>
      </c>
      <c r="C235" s="49" t="s">
        <v>751</v>
      </c>
      <c r="D235" s="52">
        <v>141900</v>
      </c>
      <c r="E235" s="52">
        <v>120615</v>
      </c>
      <c r="F235" s="52">
        <v>127710</v>
      </c>
      <c r="G235" s="52">
        <v>7095</v>
      </c>
      <c r="H235" s="49"/>
    </row>
    <row r="236" spans="2:8">
      <c r="B236" s="48" t="s">
        <v>300</v>
      </c>
      <c r="C236" s="49" t="s">
        <v>752</v>
      </c>
      <c r="D236" s="52">
        <v>95000</v>
      </c>
      <c r="E236" s="52">
        <v>80750</v>
      </c>
      <c r="F236" s="52">
        <v>82315.7</v>
      </c>
      <c r="G236" s="52">
        <v>1565.7</v>
      </c>
      <c r="H236" s="49"/>
    </row>
    <row r="237" spans="2:8">
      <c r="B237" s="48" t="s">
        <v>220</v>
      </c>
      <c r="C237" s="49" t="s">
        <v>745</v>
      </c>
      <c r="D237" s="52">
        <v>310000</v>
      </c>
      <c r="E237" s="52">
        <v>263500</v>
      </c>
      <c r="F237" s="52">
        <v>265460.59999999998</v>
      </c>
      <c r="G237" s="52">
        <v>1960.6</v>
      </c>
      <c r="H237" s="49"/>
    </row>
    <row r="238" spans="2:8">
      <c r="B238" s="48" t="s">
        <v>409</v>
      </c>
      <c r="C238" s="49" t="s">
        <v>745</v>
      </c>
      <c r="D238" s="52">
        <v>250000</v>
      </c>
      <c r="E238" s="52">
        <v>212500</v>
      </c>
      <c r="F238" s="52">
        <v>217513.60000000001</v>
      </c>
      <c r="G238" s="52">
        <v>5013.6000000000004</v>
      </c>
      <c r="H238" s="49"/>
    </row>
    <row r="239" spans="2:8">
      <c r="B239" s="48" t="s">
        <v>424</v>
      </c>
      <c r="C239" s="49" t="s">
        <v>752</v>
      </c>
      <c r="D239" s="52">
        <v>59000</v>
      </c>
      <c r="E239" s="52">
        <v>50150</v>
      </c>
      <c r="F239" s="52">
        <v>234192.95</v>
      </c>
      <c r="G239" s="52">
        <v>184042.95</v>
      </c>
      <c r="H239" s="49"/>
    </row>
    <row r="240" spans="2:8">
      <c r="B240" s="48" t="s">
        <v>403</v>
      </c>
      <c r="C240" s="49" t="s">
        <v>744</v>
      </c>
      <c r="D240" s="52">
        <v>420000</v>
      </c>
      <c r="E240" s="52">
        <v>357000</v>
      </c>
      <c r="F240" s="52">
        <v>359896.44</v>
      </c>
      <c r="G240" s="52">
        <v>2896.44</v>
      </c>
      <c r="H240" s="49"/>
    </row>
    <row r="241" spans="2:8">
      <c r="B241" s="48" t="s">
        <v>258</v>
      </c>
      <c r="C241" s="49" t="s">
        <v>752</v>
      </c>
      <c r="D241" s="52">
        <v>136000</v>
      </c>
      <c r="E241" s="52">
        <v>115600</v>
      </c>
      <c r="F241" s="52">
        <v>130900</v>
      </c>
      <c r="G241" s="52">
        <v>15300</v>
      </c>
      <c r="H241" s="49"/>
    </row>
    <row r="242" spans="2:8">
      <c r="B242" s="48" t="s">
        <v>291</v>
      </c>
      <c r="C242" s="49" t="s">
        <v>753</v>
      </c>
      <c r="D242" s="52">
        <v>140000</v>
      </c>
      <c r="E242" s="52">
        <v>119000</v>
      </c>
      <c r="F242" s="52">
        <v>155255.56</v>
      </c>
      <c r="G242" s="52">
        <v>36255.56</v>
      </c>
      <c r="H242" s="49"/>
    </row>
    <row r="243" spans="2:8">
      <c r="B243" s="48" t="s">
        <v>421</v>
      </c>
      <c r="C243" s="49" t="s">
        <v>744</v>
      </c>
      <c r="D243" s="52">
        <v>255000</v>
      </c>
      <c r="E243" s="52">
        <v>216750</v>
      </c>
      <c r="F243" s="52">
        <v>218107.47</v>
      </c>
      <c r="G243" s="52">
        <v>1357.47</v>
      </c>
      <c r="H243" s="49"/>
    </row>
    <row r="244" spans="2:8">
      <c r="B244" s="48" t="s">
        <v>408</v>
      </c>
      <c r="C244" s="49" t="s">
        <v>744</v>
      </c>
      <c r="D244" s="52">
        <v>38000</v>
      </c>
      <c r="E244" s="52">
        <v>32300</v>
      </c>
      <c r="F244" s="52">
        <v>32635</v>
      </c>
      <c r="G244" s="52">
        <v>335</v>
      </c>
      <c r="H244" s="49"/>
    </row>
    <row r="245" spans="2:8">
      <c r="B245" s="48" t="s">
        <v>188</v>
      </c>
      <c r="C245" s="49" t="s">
        <v>753</v>
      </c>
      <c r="D245" s="52">
        <v>85000</v>
      </c>
      <c r="E245" s="52">
        <v>72250</v>
      </c>
      <c r="F245" s="52">
        <v>74278.8</v>
      </c>
      <c r="G245" s="52">
        <v>2028.8</v>
      </c>
      <c r="H245" s="49"/>
    </row>
    <row r="246" spans="2:8">
      <c r="B246" s="48" t="s">
        <v>391</v>
      </c>
      <c r="C246" s="49" t="s">
        <v>753</v>
      </c>
      <c r="D246" s="52">
        <v>215000</v>
      </c>
      <c r="E246" s="52">
        <v>182750</v>
      </c>
      <c r="F246" s="52">
        <v>183815.87</v>
      </c>
      <c r="G246" s="52">
        <v>1065.8699999999999</v>
      </c>
      <c r="H246" s="49"/>
    </row>
    <row r="247" spans="2:8">
      <c r="B247" s="48" t="s">
        <v>241</v>
      </c>
      <c r="C247" s="49" t="s">
        <v>752</v>
      </c>
      <c r="D247" s="52">
        <v>265000</v>
      </c>
      <c r="E247" s="52">
        <v>225250</v>
      </c>
      <c r="F247" s="52">
        <v>172296.1</v>
      </c>
      <c r="G247" s="52">
        <v>-52953.9</v>
      </c>
      <c r="H247" s="49"/>
    </row>
    <row r="248" spans="2:8">
      <c r="B248" s="48" t="s">
        <v>195</v>
      </c>
      <c r="C248" s="49" t="s">
        <v>752</v>
      </c>
      <c r="D248" s="52">
        <v>110000</v>
      </c>
      <c r="E248" s="52">
        <v>93500</v>
      </c>
      <c r="F248" s="52">
        <v>99000</v>
      </c>
      <c r="G248" s="52">
        <v>5500</v>
      </c>
      <c r="H248" s="49"/>
    </row>
    <row r="249" spans="2:8">
      <c r="B249" s="48" t="s">
        <v>375</v>
      </c>
      <c r="C249" s="49" t="s">
        <v>753</v>
      </c>
      <c r="D249" s="52">
        <v>125000</v>
      </c>
      <c r="E249" s="52">
        <v>106250</v>
      </c>
      <c r="F249" s="52">
        <v>123000</v>
      </c>
      <c r="G249" s="52">
        <v>16750</v>
      </c>
      <c r="H249" s="49"/>
    </row>
    <row r="250" spans="2:8">
      <c r="B250" s="48" t="s">
        <v>285</v>
      </c>
      <c r="C250" s="49" t="s">
        <v>752</v>
      </c>
      <c r="D250" s="52">
        <v>141000</v>
      </c>
      <c r="E250" s="52">
        <v>119850</v>
      </c>
      <c r="F250" s="52">
        <v>126900</v>
      </c>
      <c r="G250" s="52">
        <v>7050</v>
      </c>
      <c r="H250" s="49"/>
    </row>
    <row r="251" spans="2:8">
      <c r="B251" s="48" t="s">
        <v>187</v>
      </c>
      <c r="C251" s="49" t="s">
        <v>751</v>
      </c>
      <c r="D251" s="52">
        <v>140000</v>
      </c>
      <c r="E251" s="52">
        <v>119000</v>
      </c>
      <c r="F251" s="52">
        <v>119602.11</v>
      </c>
      <c r="G251" s="52">
        <v>602.11</v>
      </c>
      <c r="H251" s="49"/>
    </row>
    <row r="252" spans="2:8">
      <c r="B252" s="48" t="s">
        <v>420</v>
      </c>
      <c r="C252" s="49" t="s">
        <v>744</v>
      </c>
      <c r="D252" s="52">
        <v>190000</v>
      </c>
      <c r="E252" s="52">
        <v>161500</v>
      </c>
      <c r="F252" s="52">
        <v>162654.93</v>
      </c>
      <c r="G252" s="52">
        <v>1154.93</v>
      </c>
      <c r="H252" s="49"/>
    </row>
    <row r="253" spans="2:8">
      <c r="B253" s="48" t="s">
        <v>226</v>
      </c>
      <c r="C253" s="49" t="s">
        <v>744</v>
      </c>
      <c r="D253" s="52">
        <v>138000</v>
      </c>
      <c r="E253" s="52">
        <v>117300</v>
      </c>
      <c r="F253" s="52">
        <v>118219.4</v>
      </c>
      <c r="G253" s="52">
        <v>919.4</v>
      </c>
      <c r="H253" s="49"/>
    </row>
    <row r="254" spans="2:8">
      <c r="B254" s="48" t="s">
        <v>194</v>
      </c>
      <c r="C254" s="49" t="s">
        <v>744</v>
      </c>
      <c r="D254" s="52">
        <v>132000</v>
      </c>
      <c r="E254" s="52">
        <v>112200</v>
      </c>
      <c r="F254" s="52">
        <v>115636</v>
      </c>
      <c r="G254" s="52">
        <v>3436</v>
      </c>
      <c r="H254" s="49"/>
    </row>
    <row r="255" spans="2:8">
      <c r="B255" s="48" t="s">
        <v>383</v>
      </c>
      <c r="C255" s="49" t="s">
        <v>744</v>
      </c>
      <c r="D255" s="52">
        <v>120000</v>
      </c>
      <c r="E255" s="52">
        <v>102000</v>
      </c>
      <c r="F255" s="52">
        <v>342000</v>
      </c>
      <c r="G255" s="52">
        <v>240000</v>
      </c>
      <c r="H255" s="49"/>
    </row>
    <row r="256" spans="2:8">
      <c r="B256" s="48" t="s">
        <v>237</v>
      </c>
      <c r="C256" s="49" t="s">
        <v>744</v>
      </c>
      <c r="D256" s="52">
        <v>190000</v>
      </c>
      <c r="E256" s="52">
        <v>161500</v>
      </c>
      <c r="F256" s="52">
        <v>165548.28</v>
      </c>
      <c r="G256" s="52">
        <v>4048.28</v>
      </c>
      <c r="H256" s="49"/>
    </row>
    <row r="257" spans="2:8">
      <c r="B257" s="48" t="s">
        <v>458</v>
      </c>
      <c r="C257" s="49" t="s">
        <v>752</v>
      </c>
      <c r="D257" s="52">
        <v>315000</v>
      </c>
      <c r="E257" s="52">
        <v>267750</v>
      </c>
      <c r="F257" s="52">
        <v>526388.03</v>
      </c>
      <c r="G257" s="52">
        <v>258638.03</v>
      </c>
      <c r="H257" s="49"/>
    </row>
    <row r="258" spans="2:8">
      <c r="B258" s="48" t="s">
        <v>433</v>
      </c>
      <c r="C258" s="49" t="s">
        <v>752</v>
      </c>
      <c r="D258" s="52">
        <v>200000</v>
      </c>
      <c r="E258" s="52">
        <v>170000</v>
      </c>
      <c r="F258" s="52">
        <v>450882.2</v>
      </c>
      <c r="G258" s="52">
        <v>280882.2</v>
      </c>
      <c r="H258" s="49"/>
    </row>
    <row r="259" spans="2:8">
      <c r="B259" s="48" t="s">
        <v>186</v>
      </c>
      <c r="C259" s="49" t="s">
        <v>753</v>
      </c>
      <c r="D259" s="52">
        <v>119000</v>
      </c>
      <c r="E259" s="52">
        <v>101150</v>
      </c>
      <c r="F259" s="52">
        <v>105506.05</v>
      </c>
      <c r="G259" s="52">
        <v>4356.05</v>
      </c>
      <c r="H259" s="49"/>
    </row>
    <row r="260" spans="2:8">
      <c r="B260" s="48" t="s">
        <v>354</v>
      </c>
      <c r="C260" s="49" t="s">
        <v>752</v>
      </c>
      <c r="D260" s="52">
        <v>120000</v>
      </c>
      <c r="E260" s="52">
        <v>102000</v>
      </c>
      <c r="F260" s="52">
        <v>102760.65</v>
      </c>
      <c r="G260" s="52">
        <v>760.65</v>
      </c>
      <c r="H260" s="49"/>
    </row>
    <row r="261" spans="2:8">
      <c r="B261" s="48" t="s">
        <v>232</v>
      </c>
      <c r="C261" s="49" t="s">
        <v>744</v>
      </c>
      <c r="D261" s="52">
        <v>220900</v>
      </c>
      <c r="E261" s="52">
        <v>187765</v>
      </c>
      <c r="F261" s="52">
        <v>189270.7</v>
      </c>
      <c r="G261" s="52">
        <v>1505.7</v>
      </c>
      <c r="H261" s="49"/>
    </row>
    <row r="262" spans="2:8">
      <c r="B262" s="48" t="s">
        <v>370</v>
      </c>
      <c r="C262" s="49" t="s">
        <v>752</v>
      </c>
      <c r="D262" s="52">
        <v>149000</v>
      </c>
      <c r="E262" s="52">
        <v>126650</v>
      </c>
      <c r="F262" s="52">
        <v>358544.85</v>
      </c>
      <c r="G262" s="52">
        <v>231894.85</v>
      </c>
      <c r="H262" s="49"/>
    </row>
    <row r="263" spans="2:8">
      <c r="B263" s="48" t="s">
        <v>758</v>
      </c>
      <c r="C263" s="49" t="s">
        <v>744</v>
      </c>
      <c r="D263" s="52">
        <v>210000</v>
      </c>
      <c r="E263" s="52">
        <v>178500</v>
      </c>
      <c r="F263" s="52">
        <v>189000</v>
      </c>
      <c r="G263" s="52">
        <v>10500</v>
      </c>
      <c r="H263" s="49"/>
    </row>
    <row r="264" spans="2:8">
      <c r="B264" s="48" t="s">
        <v>279</v>
      </c>
      <c r="C264" s="49" t="s">
        <v>744</v>
      </c>
      <c r="D264" s="52">
        <v>77000</v>
      </c>
      <c r="E264" s="52">
        <v>65450</v>
      </c>
      <c r="F264" s="52">
        <v>52570</v>
      </c>
      <c r="G264" s="52">
        <v>-12880</v>
      </c>
      <c r="H264" s="49"/>
    </row>
    <row r="265" spans="2:8">
      <c r="B265" s="48" t="s">
        <v>193</v>
      </c>
      <c r="C265" s="49" t="s">
        <v>752</v>
      </c>
      <c r="D265" s="52">
        <v>379000</v>
      </c>
      <c r="E265" s="52">
        <v>322150</v>
      </c>
      <c r="F265" s="52">
        <v>341100</v>
      </c>
      <c r="G265" s="52">
        <v>18950</v>
      </c>
      <c r="H265" s="49"/>
    </row>
    <row r="266" spans="2:8">
      <c r="B266" s="48" t="s">
        <v>435</v>
      </c>
      <c r="C266" s="49" t="s">
        <v>744</v>
      </c>
      <c r="D266" s="52">
        <v>150000</v>
      </c>
      <c r="E266" s="52">
        <v>127500</v>
      </c>
      <c r="F266" s="52">
        <v>131025.74</v>
      </c>
      <c r="G266" s="52">
        <v>3525.74</v>
      </c>
      <c r="H266" s="49"/>
    </row>
    <row r="267" spans="2:8">
      <c r="B267" s="48" t="s">
        <v>270</v>
      </c>
      <c r="C267" s="49" t="s">
        <v>746</v>
      </c>
      <c r="D267" s="52">
        <v>116000</v>
      </c>
      <c r="E267" s="52">
        <v>98600</v>
      </c>
      <c r="F267" s="52">
        <v>189092.89</v>
      </c>
      <c r="G267" s="52">
        <v>90492.89</v>
      </c>
      <c r="H267" s="49"/>
    </row>
    <row r="268" spans="2:8">
      <c r="B268" s="48" t="s">
        <v>450</v>
      </c>
      <c r="C268" s="49" t="s">
        <v>746</v>
      </c>
      <c r="D268" s="52">
        <v>59000</v>
      </c>
      <c r="E268" s="52">
        <v>50150</v>
      </c>
      <c r="F268" s="52">
        <v>53600</v>
      </c>
      <c r="G268" s="52">
        <v>3450</v>
      </c>
      <c r="H268" s="49"/>
    </row>
    <row r="269" spans="2:8">
      <c r="B269" s="48" t="s">
        <v>239</v>
      </c>
      <c r="C269" s="49" t="s">
        <v>746</v>
      </c>
      <c r="D269" s="52">
        <v>158000</v>
      </c>
      <c r="E269" s="52">
        <v>134300</v>
      </c>
      <c r="F269" s="52">
        <v>138014.79999999999</v>
      </c>
      <c r="G269" s="52">
        <v>3714.8</v>
      </c>
      <c r="H269" s="49"/>
    </row>
    <row r="270" spans="2:8">
      <c r="B270" s="48" t="s">
        <v>482</v>
      </c>
      <c r="C270" s="49" t="s">
        <v>744</v>
      </c>
      <c r="D270" s="52">
        <v>210000</v>
      </c>
      <c r="E270" s="52">
        <v>178500</v>
      </c>
      <c r="F270" s="52">
        <v>181582.17</v>
      </c>
      <c r="G270" s="52">
        <v>3082.17</v>
      </c>
      <c r="H270" s="49"/>
    </row>
    <row r="271" spans="2:8">
      <c r="B271" s="48" t="s">
        <v>178</v>
      </c>
      <c r="C271" s="49" t="s">
        <v>753</v>
      </c>
      <c r="D271" s="52">
        <v>144500</v>
      </c>
      <c r="E271" s="52">
        <v>122825</v>
      </c>
      <c r="F271" s="52">
        <v>144500</v>
      </c>
      <c r="G271" s="52">
        <v>21675</v>
      </c>
      <c r="H271" s="49"/>
    </row>
    <row r="272" spans="2:8">
      <c r="B272" s="48" t="s">
        <v>481</v>
      </c>
      <c r="C272" s="49" t="s">
        <v>752</v>
      </c>
      <c r="D272" s="52">
        <v>130000</v>
      </c>
      <c r="E272" s="52">
        <v>110500</v>
      </c>
      <c r="F272" s="52">
        <v>117000</v>
      </c>
      <c r="G272" s="52">
        <v>6500</v>
      </c>
      <c r="H272" s="49"/>
    </row>
    <row r="273" spans="2:8" s="46" customFormat="1">
      <c r="B273" s="48" t="s">
        <v>204</v>
      </c>
      <c r="C273" s="49" t="s">
        <v>752</v>
      </c>
      <c r="D273" s="52">
        <v>133000</v>
      </c>
      <c r="E273" s="52">
        <v>113050</v>
      </c>
      <c r="F273" s="52">
        <v>397426.05</v>
      </c>
      <c r="G273" s="52">
        <v>284376.05</v>
      </c>
      <c r="H273" s="49"/>
    </row>
    <row r="274" spans="2:8" s="46" customFormat="1">
      <c r="B274" s="48" t="s">
        <v>189</v>
      </c>
      <c r="C274" s="49" t="s">
        <v>744</v>
      </c>
      <c r="D274" s="52">
        <v>68000</v>
      </c>
      <c r="E274" s="52">
        <v>57800</v>
      </c>
      <c r="F274" s="52">
        <v>59662.51</v>
      </c>
      <c r="G274" s="52">
        <v>1862.51</v>
      </c>
      <c r="H274" s="49"/>
    </row>
    <row r="275" spans="2:8" s="46" customFormat="1">
      <c r="B275" s="48" t="s">
        <v>167</v>
      </c>
      <c r="C275" s="49" t="s">
        <v>751</v>
      </c>
      <c r="D275" s="52">
        <v>98000</v>
      </c>
      <c r="E275" s="52">
        <v>83300</v>
      </c>
      <c r="F275" s="52">
        <v>369175.78</v>
      </c>
      <c r="G275" s="52">
        <v>285875.78000000003</v>
      </c>
      <c r="H275" s="49"/>
    </row>
    <row r="276" spans="2:8" s="46" customFormat="1">
      <c r="B276" s="48" t="s">
        <v>261</v>
      </c>
      <c r="C276" s="49" t="s">
        <v>753</v>
      </c>
      <c r="D276" s="52">
        <v>80000</v>
      </c>
      <c r="E276" s="52">
        <v>68000</v>
      </c>
      <c r="F276" s="52">
        <v>68528.39</v>
      </c>
      <c r="G276" s="52">
        <v>528.39</v>
      </c>
      <c r="H276" s="49"/>
    </row>
    <row r="277" spans="2:8" s="46" customFormat="1">
      <c r="B277" s="48" t="s">
        <v>474</v>
      </c>
      <c r="C277" s="49" t="s">
        <v>744</v>
      </c>
      <c r="D277" s="52">
        <v>113000</v>
      </c>
      <c r="E277" s="52">
        <v>96050</v>
      </c>
      <c r="F277" s="52">
        <v>102412.07</v>
      </c>
      <c r="G277" s="52">
        <v>6362.07</v>
      </c>
      <c r="H277" s="49"/>
    </row>
    <row r="278" spans="2:8" s="46" customFormat="1">
      <c r="B278" s="48" t="s">
        <v>382</v>
      </c>
      <c r="C278" s="49" t="s">
        <v>744</v>
      </c>
      <c r="D278" s="52">
        <v>225000</v>
      </c>
      <c r="E278" s="52">
        <v>191250</v>
      </c>
      <c r="F278" s="52">
        <v>193278</v>
      </c>
      <c r="G278" s="52">
        <v>2028</v>
      </c>
      <c r="H278" s="49"/>
    </row>
    <row r="279" spans="2:8" s="46" customFormat="1">
      <c r="B279" s="48" t="s">
        <v>172</v>
      </c>
      <c r="C279" s="49" t="s">
        <v>744</v>
      </c>
      <c r="D279" s="52">
        <v>55000</v>
      </c>
      <c r="E279" s="52">
        <v>46750</v>
      </c>
      <c r="F279" s="52">
        <v>304386.52</v>
      </c>
      <c r="G279" s="52">
        <v>257636.52</v>
      </c>
      <c r="H279" s="49"/>
    </row>
    <row r="280" spans="2:8" s="46" customFormat="1">
      <c r="B280" s="48" t="s">
        <v>183</v>
      </c>
      <c r="C280" s="49" t="s">
        <v>751</v>
      </c>
      <c r="D280" s="52">
        <v>82000</v>
      </c>
      <c r="E280" s="52">
        <v>69700</v>
      </c>
      <c r="F280" s="52">
        <v>269365.03000000003</v>
      </c>
      <c r="G280" s="52">
        <v>199665.03</v>
      </c>
      <c r="H280" s="49"/>
    </row>
    <row r="281" spans="2:8" s="46" customFormat="1">
      <c r="B281" s="48" t="s">
        <v>431</v>
      </c>
      <c r="C281" s="49" t="s">
        <v>752</v>
      </c>
      <c r="D281" s="52">
        <v>180000</v>
      </c>
      <c r="E281" s="52">
        <v>153000</v>
      </c>
      <c r="F281" s="52">
        <v>366756.07</v>
      </c>
      <c r="G281" s="52">
        <v>213756.07</v>
      </c>
      <c r="H281" s="49"/>
    </row>
    <row r="282" spans="2:8" s="46" customFormat="1">
      <c r="B282" s="48" t="s">
        <v>238</v>
      </c>
      <c r="C282" s="49" t="s">
        <v>753</v>
      </c>
      <c r="D282" s="52">
        <v>280000</v>
      </c>
      <c r="E282" s="52">
        <v>238000</v>
      </c>
      <c r="F282" s="52">
        <v>238797.63</v>
      </c>
      <c r="G282" s="52">
        <v>797.63</v>
      </c>
      <c r="H282" s="49"/>
    </row>
    <row r="283" spans="2:8" s="46" customFormat="1">
      <c r="B283" s="48" t="s">
        <v>315</v>
      </c>
      <c r="C283" s="49" t="s">
        <v>746</v>
      </c>
      <c r="D283" s="52">
        <v>150000</v>
      </c>
      <c r="E283" s="52">
        <v>127500</v>
      </c>
      <c r="F283" s="52">
        <v>128423.93</v>
      </c>
      <c r="G283" s="52">
        <v>923.93</v>
      </c>
      <c r="H283" s="49"/>
    </row>
    <row r="284" spans="2:8" s="46" customFormat="1">
      <c r="B284" s="48" t="s">
        <v>283</v>
      </c>
      <c r="C284" s="49" t="s">
        <v>746</v>
      </c>
      <c r="D284" s="52">
        <v>100000</v>
      </c>
      <c r="E284" s="52">
        <v>85000</v>
      </c>
      <c r="F284" s="52">
        <v>90000</v>
      </c>
      <c r="G284" s="52">
        <v>5000</v>
      </c>
      <c r="H284" s="49"/>
    </row>
    <row r="285" spans="2:8" s="46" customFormat="1">
      <c r="B285" s="48" t="s">
        <v>446</v>
      </c>
      <c r="C285" s="49" t="s">
        <v>746</v>
      </c>
      <c r="D285" s="52">
        <v>215000</v>
      </c>
      <c r="E285" s="52">
        <v>182750</v>
      </c>
      <c r="F285" s="52">
        <v>187493.26</v>
      </c>
      <c r="G285" s="52">
        <v>4743.26</v>
      </c>
      <c r="H285" s="49"/>
    </row>
    <row r="286" spans="2:8" s="46" customFormat="1">
      <c r="B286" s="48" t="s">
        <v>389</v>
      </c>
      <c r="C286" s="49" t="s">
        <v>746</v>
      </c>
      <c r="D286" s="52">
        <v>160000</v>
      </c>
      <c r="E286" s="52">
        <v>136000</v>
      </c>
      <c r="F286" s="52">
        <v>136638.46</v>
      </c>
      <c r="G286" s="52">
        <v>638.46</v>
      </c>
      <c r="H286" s="49"/>
    </row>
    <row r="287" spans="2:8" s="46" customFormat="1">
      <c r="B287" s="48" t="s">
        <v>425</v>
      </c>
      <c r="C287" s="49" t="s">
        <v>746</v>
      </c>
      <c r="D287" s="52">
        <v>89000</v>
      </c>
      <c r="E287" s="52">
        <v>75650</v>
      </c>
      <c r="F287" s="52">
        <v>77220.14</v>
      </c>
      <c r="G287" s="52">
        <v>1570.14</v>
      </c>
      <c r="H287" s="49"/>
    </row>
    <row r="288" spans="2:8" s="46" customFormat="1">
      <c r="B288" s="48" t="s">
        <v>248</v>
      </c>
      <c r="C288" s="49" t="s">
        <v>744</v>
      </c>
      <c r="D288" s="52">
        <v>220000</v>
      </c>
      <c r="E288" s="52">
        <v>187000</v>
      </c>
      <c r="F288" s="52">
        <v>187522</v>
      </c>
      <c r="G288" s="52">
        <v>522</v>
      </c>
      <c r="H288" s="49"/>
    </row>
    <row r="289" spans="2:8" s="46" customFormat="1">
      <c r="B289" s="48" t="s">
        <v>163</v>
      </c>
      <c r="C289" s="49" t="s">
        <v>752</v>
      </c>
      <c r="D289" s="52">
        <v>135000</v>
      </c>
      <c r="E289" s="52">
        <v>114750</v>
      </c>
      <c r="F289" s="52">
        <v>121500</v>
      </c>
      <c r="G289" s="52">
        <v>6750</v>
      </c>
      <c r="H289" s="49"/>
    </row>
    <row r="290" spans="2:8" s="46" customFormat="1">
      <c r="B290" s="48" t="s">
        <v>245</v>
      </c>
      <c r="C290" s="49" t="s">
        <v>744</v>
      </c>
      <c r="D290" s="52">
        <v>250000</v>
      </c>
      <c r="E290" s="52">
        <v>212500</v>
      </c>
      <c r="F290" s="52">
        <v>214929.04</v>
      </c>
      <c r="G290" s="52">
        <v>2429.04</v>
      </c>
      <c r="H290" s="49"/>
    </row>
    <row r="291" spans="2:8" s="46" customFormat="1">
      <c r="B291" s="48" t="s">
        <v>302</v>
      </c>
      <c r="C291" s="49" t="s">
        <v>744</v>
      </c>
      <c r="D291" s="52">
        <v>395000</v>
      </c>
      <c r="E291" s="52">
        <v>335750</v>
      </c>
      <c r="F291" s="52">
        <v>355500</v>
      </c>
      <c r="G291" s="52">
        <v>19750</v>
      </c>
      <c r="H291" s="49"/>
    </row>
    <row r="292" spans="2:8" s="46" customFormat="1">
      <c r="B292" s="48" t="s">
        <v>405</v>
      </c>
      <c r="C292" s="49" t="s">
        <v>752</v>
      </c>
      <c r="D292" s="52">
        <v>133500</v>
      </c>
      <c r="E292" s="52">
        <v>113475</v>
      </c>
      <c r="F292" s="52">
        <v>125008.2</v>
      </c>
      <c r="G292" s="52">
        <v>11533.2</v>
      </c>
      <c r="H292" s="49"/>
    </row>
    <row r="293" spans="2:8" s="46" customFormat="1">
      <c r="B293" s="48" t="s">
        <v>267</v>
      </c>
      <c r="C293" s="49" t="s">
        <v>744</v>
      </c>
      <c r="D293" s="52">
        <v>195000</v>
      </c>
      <c r="E293" s="52">
        <v>165750</v>
      </c>
      <c r="F293" s="52">
        <v>168182.51</v>
      </c>
      <c r="G293" s="52">
        <v>2432.5100000000002</v>
      </c>
      <c r="H293" s="49"/>
    </row>
    <row r="294" spans="2:8" s="46" customFormat="1">
      <c r="B294" s="48" t="s">
        <v>373</v>
      </c>
      <c r="C294" s="49" t="s">
        <v>744</v>
      </c>
      <c r="D294" s="52">
        <v>220200</v>
      </c>
      <c r="E294" s="52">
        <v>187170</v>
      </c>
      <c r="F294" s="52">
        <v>198180</v>
      </c>
      <c r="G294" s="52">
        <v>11010</v>
      </c>
      <c r="H294" s="49"/>
    </row>
    <row r="295" spans="2:8" s="46" customFormat="1">
      <c r="B295" s="48" t="s">
        <v>759</v>
      </c>
      <c r="C295" s="49" t="s">
        <v>744</v>
      </c>
      <c r="D295" s="52">
        <v>515000</v>
      </c>
      <c r="E295" s="52">
        <v>437750</v>
      </c>
      <c r="F295" s="52">
        <v>463500</v>
      </c>
      <c r="G295" s="52">
        <v>25750</v>
      </c>
      <c r="H295" s="49"/>
    </row>
    <row r="296" spans="2:8" s="46" customFormat="1">
      <c r="B296" s="48" t="s">
        <v>225</v>
      </c>
      <c r="C296" s="49" t="s">
        <v>752</v>
      </c>
      <c r="D296" s="52">
        <v>95000</v>
      </c>
      <c r="E296" s="52">
        <v>80750</v>
      </c>
      <c r="F296" s="52">
        <v>84797.6</v>
      </c>
      <c r="G296" s="52">
        <v>4047.6</v>
      </c>
      <c r="H296" s="49"/>
    </row>
    <row r="297" spans="2:8" s="46" customFormat="1">
      <c r="B297" s="48" t="s">
        <v>760</v>
      </c>
      <c r="C297" s="49" t="s">
        <v>744</v>
      </c>
      <c r="D297" s="52">
        <v>257000</v>
      </c>
      <c r="E297" s="52">
        <v>218450</v>
      </c>
      <c r="F297" s="52">
        <v>443245.6</v>
      </c>
      <c r="G297" s="52">
        <v>224795.6</v>
      </c>
      <c r="H297" s="49"/>
    </row>
    <row r="298" spans="2:8" s="46" customFormat="1">
      <c r="B298" s="48" t="s">
        <v>289</v>
      </c>
      <c r="C298" s="49" t="s">
        <v>744</v>
      </c>
      <c r="D298" s="52">
        <v>110000</v>
      </c>
      <c r="E298" s="52">
        <v>93500</v>
      </c>
      <c r="F298" s="52">
        <v>99000</v>
      </c>
      <c r="G298" s="52">
        <v>5500</v>
      </c>
      <c r="H298" s="49"/>
    </row>
    <row r="299" spans="2:8" s="46" customFormat="1">
      <c r="B299" s="48" t="s">
        <v>318</v>
      </c>
      <c r="C299" s="49" t="s">
        <v>744</v>
      </c>
      <c r="D299" s="52">
        <v>209000</v>
      </c>
      <c r="E299" s="52">
        <v>177650</v>
      </c>
      <c r="F299" s="52">
        <v>181128.94</v>
      </c>
      <c r="G299" s="52">
        <v>3478.94</v>
      </c>
      <c r="H299" s="49"/>
    </row>
    <row r="300" spans="2:8" s="46" customFormat="1">
      <c r="B300" s="48" t="s">
        <v>402</v>
      </c>
      <c r="C300" s="49" t="s">
        <v>744</v>
      </c>
      <c r="D300" s="52">
        <v>180000</v>
      </c>
      <c r="E300" s="52">
        <v>153000</v>
      </c>
      <c r="F300" s="52">
        <v>191707.72</v>
      </c>
      <c r="G300" s="52">
        <v>38707.72</v>
      </c>
      <c r="H300" s="49"/>
    </row>
    <row r="301" spans="2:8" s="46" customFormat="1">
      <c r="B301" s="48" t="s">
        <v>253</v>
      </c>
      <c r="C301" s="49" t="s">
        <v>752</v>
      </c>
      <c r="D301" s="52">
        <v>345000</v>
      </c>
      <c r="E301" s="52">
        <v>293250</v>
      </c>
      <c r="F301" s="52">
        <v>294135.92</v>
      </c>
      <c r="G301" s="52">
        <v>885.92</v>
      </c>
      <c r="H301" s="49"/>
    </row>
    <row r="302" spans="2:8" s="46" customFormat="1">
      <c r="B302" s="48" t="s">
        <v>371</v>
      </c>
      <c r="C302" s="49" t="s">
        <v>751</v>
      </c>
      <c r="D302" s="52">
        <v>170000</v>
      </c>
      <c r="E302" s="52">
        <v>144500</v>
      </c>
      <c r="F302" s="52">
        <v>153000</v>
      </c>
      <c r="G302" s="52">
        <v>8500</v>
      </c>
      <c r="H302" s="49"/>
    </row>
    <row r="303" spans="2:8" s="46" customFormat="1">
      <c r="B303" s="48" t="s">
        <v>288</v>
      </c>
      <c r="C303" s="49" t="s">
        <v>744</v>
      </c>
      <c r="D303" s="52">
        <v>349000</v>
      </c>
      <c r="E303" s="52">
        <v>296650</v>
      </c>
      <c r="F303" s="52">
        <v>349000</v>
      </c>
      <c r="G303" s="52">
        <v>52350</v>
      </c>
      <c r="H303" s="49"/>
    </row>
    <row r="304" spans="2:8" s="46" customFormat="1">
      <c r="B304" s="48" t="s">
        <v>339</v>
      </c>
      <c r="C304" s="49" t="s">
        <v>752</v>
      </c>
      <c r="D304" s="52">
        <v>349900</v>
      </c>
      <c r="E304" s="52">
        <v>297415</v>
      </c>
      <c r="F304" s="52">
        <v>300813.3</v>
      </c>
      <c r="G304" s="52">
        <v>3398.3</v>
      </c>
      <c r="H304" s="49"/>
    </row>
    <row r="305" spans="2:8" s="46" customFormat="1">
      <c r="B305" s="48" t="s">
        <v>299</v>
      </c>
      <c r="C305" s="49" t="s">
        <v>752</v>
      </c>
      <c r="D305" s="52">
        <v>329000</v>
      </c>
      <c r="E305" s="52">
        <v>279650</v>
      </c>
      <c r="F305" s="52">
        <v>235318.79</v>
      </c>
      <c r="G305" s="52">
        <v>-44331.21</v>
      </c>
      <c r="H305" s="49"/>
    </row>
    <row r="306" spans="2:8" s="46" customFormat="1">
      <c r="B306" s="48" t="s">
        <v>349</v>
      </c>
      <c r="C306" s="49" t="s">
        <v>752</v>
      </c>
      <c r="D306" s="52">
        <v>200000</v>
      </c>
      <c r="E306" s="52">
        <v>170000</v>
      </c>
      <c r="F306" s="52">
        <v>388269.54</v>
      </c>
      <c r="G306" s="52">
        <v>218269.54</v>
      </c>
      <c r="H306" s="49"/>
    </row>
    <row r="307" spans="2:8" s="46" customFormat="1">
      <c r="B307" s="48" t="s">
        <v>252</v>
      </c>
      <c r="C307" s="49" t="s">
        <v>744</v>
      </c>
      <c r="D307" s="52">
        <v>70000</v>
      </c>
      <c r="E307" s="52">
        <v>59500</v>
      </c>
      <c r="F307" s="52">
        <v>230728.01</v>
      </c>
      <c r="G307" s="52">
        <v>171228.01</v>
      </c>
      <c r="H307" s="49"/>
    </row>
    <row r="308" spans="2:8" s="46" customFormat="1">
      <c r="B308" s="48" t="s">
        <v>304</v>
      </c>
      <c r="C308" s="49" t="s">
        <v>752</v>
      </c>
      <c r="D308" s="52">
        <v>70000</v>
      </c>
      <c r="E308" s="52">
        <v>59500</v>
      </c>
      <c r="F308" s="52">
        <v>183919.31</v>
      </c>
      <c r="G308" s="52">
        <v>124419.31</v>
      </c>
      <c r="H308" s="49"/>
    </row>
    <row r="309" spans="2:8">
      <c r="B309" s="48" t="s">
        <v>317</v>
      </c>
      <c r="C309" s="49" t="s">
        <v>744</v>
      </c>
      <c r="D309" s="52">
        <v>268300</v>
      </c>
      <c r="E309" s="52">
        <v>228055</v>
      </c>
      <c r="F309" s="52">
        <v>228320</v>
      </c>
      <c r="G309" s="52">
        <v>265</v>
      </c>
      <c r="H309" s="49"/>
    </row>
    <row r="310" spans="2:8">
      <c r="B310" s="48" t="s">
        <v>335</v>
      </c>
      <c r="C310" s="49" t="s">
        <v>744</v>
      </c>
      <c r="D310" s="52">
        <v>145000</v>
      </c>
      <c r="E310" s="52">
        <v>123250</v>
      </c>
      <c r="F310" s="52">
        <v>129000</v>
      </c>
      <c r="G310" s="52">
        <v>5750</v>
      </c>
      <c r="H310" s="49"/>
    </row>
    <row r="311" spans="2:8">
      <c r="B311" s="48" t="s">
        <v>414</v>
      </c>
      <c r="C311" s="49" t="s">
        <v>752</v>
      </c>
      <c r="D311" s="52">
        <v>244000</v>
      </c>
      <c r="E311" s="52">
        <v>207400</v>
      </c>
      <c r="F311" s="52">
        <v>415053.13</v>
      </c>
      <c r="G311" s="52">
        <v>207653.13</v>
      </c>
      <c r="H311" s="49"/>
    </row>
    <row r="312" spans="2:8">
      <c r="B312" s="48" t="s">
        <v>217</v>
      </c>
      <c r="C312" s="49" t="s">
        <v>744</v>
      </c>
      <c r="D312" s="52">
        <v>385000</v>
      </c>
      <c r="E312" s="52">
        <v>327250</v>
      </c>
      <c r="F312" s="52">
        <v>346500</v>
      </c>
      <c r="G312" s="52">
        <v>19250</v>
      </c>
      <c r="H312" s="49"/>
    </row>
    <row r="313" spans="2:8">
      <c r="B313" s="48" t="s">
        <v>483</v>
      </c>
      <c r="C313" s="49" t="s">
        <v>744</v>
      </c>
      <c r="D313" s="52">
        <v>187000</v>
      </c>
      <c r="E313" s="52">
        <v>158950</v>
      </c>
      <c r="F313" s="52">
        <v>168300</v>
      </c>
      <c r="G313" s="52">
        <v>9350</v>
      </c>
      <c r="H313" s="49"/>
    </row>
    <row r="314" spans="2:8">
      <c r="B314" s="48" t="s">
        <v>215</v>
      </c>
      <c r="C314" s="49" t="s">
        <v>746</v>
      </c>
      <c r="D314" s="52">
        <v>130000</v>
      </c>
      <c r="E314" s="52">
        <v>110500</v>
      </c>
      <c r="F314" s="52">
        <v>112550</v>
      </c>
      <c r="G314" s="52">
        <v>2050</v>
      </c>
      <c r="H314" s="49"/>
    </row>
    <row r="315" spans="2:8">
      <c r="B315" s="48" t="s">
        <v>301</v>
      </c>
      <c r="C315" s="49" t="s">
        <v>746</v>
      </c>
      <c r="D315" s="52">
        <v>175000</v>
      </c>
      <c r="E315" s="52">
        <v>148750</v>
      </c>
      <c r="F315" s="52">
        <v>225739.6</v>
      </c>
      <c r="G315" s="52">
        <v>76989.600000000006</v>
      </c>
      <c r="H315" s="49"/>
    </row>
    <row r="316" spans="2:8">
      <c r="B316" s="48" t="s">
        <v>353</v>
      </c>
      <c r="C316" s="49" t="s">
        <v>746</v>
      </c>
      <c r="D316" s="52">
        <v>215000</v>
      </c>
      <c r="E316" s="52">
        <v>182750</v>
      </c>
      <c r="F316" s="52">
        <v>229400</v>
      </c>
      <c r="G316" s="52">
        <v>46650</v>
      </c>
      <c r="H316" s="49"/>
    </row>
    <row r="317" spans="2:8">
      <c r="B317" s="48" t="s">
        <v>202</v>
      </c>
      <c r="C317" s="49" t="s">
        <v>753</v>
      </c>
      <c r="D317" s="52">
        <v>94000</v>
      </c>
      <c r="E317" s="52">
        <v>79900</v>
      </c>
      <c r="F317" s="52">
        <v>172992.78</v>
      </c>
      <c r="G317" s="52">
        <v>93092.78</v>
      </c>
      <c r="H317" s="49"/>
    </row>
    <row r="318" spans="2:8">
      <c r="B318" s="48" t="s">
        <v>214</v>
      </c>
      <c r="C318" s="49" t="s">
        <v>752</v>
      </c>
      <c r="D318" s="52">
        <v>170000</v>
      </c>
      <c r="E318" s="52">
        <v>144500</v>
      </c>
      <c r="F318" s="52">
        <v>384524.34</v>
      </c>
      <c r="G318" s="52">
        <v>240024.34</v>
      </c>
      <c r="H318" s="49"/>
    </row>
    <row r="319" spans="2:8">
      <c r="B319" s="48" t="s">
        <v>412</v>
      </c>
      <c r="C319" s="49" t="s">
        <v>752</v>
      </c>
      <c r="D319" s="52">
        <v>130000</v>
      </c>
      <c r="E319" s="52">
        <v>110500</v>
      </c>
      <c r="F319" s="52">
        <v>312142.2</v>
      </c>
      <c r="G319" s="52">
        <v>201642.2</v>
      </c>
      <c r="H319" s="49"/>
    </row>
    <row r="320" spans="2:8">
      <c r="B320" s="48" t="s">
        <v>249</v>
      </c>
      <c r="C320" s="49" t="s">
        <v>751</v>
      </c>
      <c r="D320" s="52">
        <v>102000</v>
      </c>
      <c r="E320" s="52">
        <v>86700</v>
      </c>
      <c r="F320" s="52">
        <v>89196</v>
      </c>
      <c r="G320" s="52">
        <v>2496</v>
      </c>
      <c r="H320" s="49"/>
    </row>
    <row r="321" spans="2:8">
      <c r="B321" s="48" t="s">
        <v>154</v>
      </c>
      <c r="C321" s="49" t="s">
        <v>744</v>
      </c>
      <c r="D321" s="52">
        <v>345000</v>
      </c>
      <c r="E321" s="52">
        <v>293250</v>
      </c>
      <c r="F321" s="52">
        <v>345000</v>
      </c>
      <c r="G321" s="52">
        <v>51750</v>
      </c>
      <c r="H321" s="49"/>
    </row>
    <row r="322" spans="2:8">
      <c r="B322" s="48" t="s">
        <v>357</v>
      </c>
      <c r="C322" s="49" t="s">
        <v>744</v>
      </c>
      <c r="D322" s="52">
        <v>90000</v>
      </c>
      <c r="E322" s="52">
        <v>76500</v>
      </c>
      <c r="F322" s="52">
        <v>77903.360000000001</v>
      </c>
      <c r="G322" s="52">
        <v>1403.36</v>
      </c>
      <c r="H322" s="49"/>
    </row>
    <row r="323" spans="2:8">
      <c r="B323" s="48" t="s">
        <v>156</v>
      </c>
      <c r="C323" s="49" t="s">
        <v>744</v>
      </c>
      <c r="D323" s="52">
        <v>120000</v>
      </c>
      <c r="E323" s="52">
        <v>102000</v>
      </c>
      <c r="F323" s="52">
        <v>103055</v>
      </c>
      <c r="G323" s="52">
        <v>1055</v>
      </c>
      <c r="H323" s="49"/>
    </row>
    <row r="324" spans="2:8">
      <c r="B324" s="48" t="s">
        <v>448</v>
      </c>
      <c r="C324" s="49" t="s">
        <v>751</v>
      </c>
      <c r="D324" s="52">
        <v>330000</v>
      </c>
      <c r="E324" s="52">
        <v>280500</v>
      </c>
      <c r="F324" s="52">
        <v>284546.69</v>
      </c>
      <c r="G324" s="52">
        <v>4046.69</v>
      </c>
      <c r="H324" s="49"/>
    </row>
    <row r="325" spans="2:8">
      <c r="B325" s="48" t="s">
        <v>256</v>
      </c>
      <c r="C325" s="49" t="s">
        <v>746</v>
      </c>
      <c r="D325" s="52">
        <v>207000</v>
      </c>
      <c r="E325" s="52">
        <v>175950</v>
      </c>
      <c r="F325" s="52">
        <v>176395</v>
      </c>
      <c r="G325" s="52">
        <v>445</v>
      </c>
      <c r="H325" s="49"/>
    </row>
    <row r="326" spans="2:8">
      <c r="B326" s="48" t="s">
        <v>246</v>
      </c>
      <c r="C326" s="49" t="s">
        <v>746</v>
      </c>
      <c r="D326" s="52">
        <v>185500</v>
      </c>
      <c r="E326" s="52">
        <v>157675</v>
      </c>
      <c r="F326" s="52">
        <v>159067.41</v>
      </c>
      <c r="G326" s="52">
        <v>1392.41</v>
      </c>
      <c r="H326" s="49"/>
    </row>
    <row r="327" spans="2:8">
      <c r="B327" s="48" t="s">
        <v>419</v>
      </c>
      <c r="C327" s="49" t="s">
        <v>746</v>
      </c>
      <c r="D327" s="52">
        <v>123000</v>
      </c>
      <c r="E327" s="52">
        <v>104550</v>
      </c>
      <c r="F327" s="52">
        <v>107038.7</v>
      </c>
      <c r="G327" s="52">
        <v>2488.6999999999998</v>
      </c>
      <c r="H327" s="49"/>
    </row>
    <row r="328" spans="2:8">
      <c r="B328" s="48" t="s">
        <v>456</v>
      </c>
      <c r="C328" s="49" t="s">
        <v>746</v>
      </c>
      <c r="D328" s="52">
        <v>150000</v>
      </c>
      <c r="E328" s="52">
        <v>127500</v>
      </c>
      <c r="F328" s="52">
        <v>153945.18</v>
      </c>
      <c r="G328" s="52">
        <v>26445.18</v>
      </c>
      <c r="H328" s="49"/>
    </row>
    <row r="329" spans="2:8">
      <c r="B329" s="48" t="s">
        <v>374</v>
      </c>
      <c r="C329" s="49" t="s">
        <v>746</v>
      </c>
      <c r="D329" s="52">
        <v>330000</v>
      </c>
      <c r="E329" s="52">
        <v>280500</v>
      </c>
      <c r="F329" s="52">
        <v>439477.52</v>
      </c>
      <c r="G329" s="52">
        <v>158977.51999999999</v>
      </c>
      <c r="H329" s="49"/>
    </row>
    <row r="330" spans="2:8">
      <c r="B330" s="48" t="s">
        <v>475</v>
      </c>
      <c r="C330" s="49" t="s">
        <v>746</v>
      </c>
      <c r="D330" s="52">
        <v>157000</v>
      </c>
      <c r="E330" s="52">
        <v>133450</v>
      </c>
      <c r="F330" s="52">
        <v>150142.32999999999</v>
      </c>
      <c r="G330" s="52">
        <v>16692.330000000002</v>
      </c>
      <c r="H330" s="49"/>
    </row>
    <row r="333" spans="2:8">
      <c r="B333" s="405" t="s">
        <v>38</v>
      </c>
      <c r="C333" s="405"/>
      <c r="D333" s="405"/>
      <c r="E333" s="405"/>
      <c r="F333" s="405"/>
      <c r="G333" s="405"/>
      <c r="H333" s="405"/>
    </row>
    <row r="334" spans="2:8" ht="30">
      <c r="B334" s="47" t="s">
        <v>730</v>
      </c>
      <c r="C334" s="47" t="s">
        <v>761</v>
      </c>
      <c r="D334" s="47" t="s">
        <v>731</v>
      </c>
      <c r="E334" s="47" t="s">
        <v>735</v>
      </c>
      <c r="F334" s="47" t="s">
        <v>733</v>
      </c>
      <c r="G334" s="47" t="s">
        <v>36</v>
      </c>
      <c r="H334" s="47" t="s">
        <v>19</v>
      </c>
    </row>
    <row r="335" spans="2:8">
      <c r="B335" s="48" t="s">
        <v>251</v>
      </c>
      <c r="C335" s="49" t="s">
        <v>744</v>
      </c>
      <c r="D335" s="52">
        <v>424000</v>
      </c>
      <c r="E335" s="52">
        <v>381600</v>
      </c>
      <c r="F335" s="52">
        <v>424000</v>
      </c>
      <c r="G335" s="52">
        <v>42400</v>
      </c>
      <c r="H335" s="49"/>
    </row>
    <row r="336" spans="2:8">
      <c r="B336" s="48" t="s">
        <v>346</v>
      </c>
      <c r="C336" s="49" t="s">
        <v>744</v>
      </c>
      <c r="D336" s="52">
        <v>440000</v>
      </c>
      <c r="E336" s="52">
        <v>396000</v>
      </c>
      <c r="F336" s="52">
        <v>954864.68</v>
      </c>
      <c r="G336" s="52">
        <v>558864.68000000005</v>
      </c>
      <c r="H336" s="49"/>
    </row>
    <row r="337" spans="2:8">
      <c r="B337" s="48" t="s">
        <v>325</v>
      </c>
      <c r="C337" s="49" t="s">
        <v>744</v>
      </c>
      <c r="D337" s="52">
        <v>345000</v>
      </c>
      <c r="E337" s="52">
        <v>310500</v>
      </c>
      <c r="F337" s="52">
        <v>1084323.4099999999</v>
      </c>
      <c r="G337" s="52">
        <v>773823.41</v>
      </c>
      <c r="H337" s="49"/>
    </row>
    <row r="338" spans="2:8">
      <c r="B338" s="48" t="s">
        <v>436</v>
      </c>
      <c r="C338" s="49" t="s">
        <v>753</v>
      </c>
      <c r="D338" s="52">
        <v>750000</v>
      </c>
      <c r="E338" s="52">
        <v>675000</v>
      </c>
      <c r="F338" s="52">
        <v>678527.39</v>
      </c>
      <c r="G338" s="52">
        <v>3527.39</v>
      </c>
      <c r="H338" s="49"/>
    </row>
    <row r="339" spans="2:8">
      <c r="B339" s="48" t="s">
        <v>208</v>
      </c>
      <c r="C339" s="49" t="s">
        <v>744</v>
      </c>
      <c r="D339" s="52">
        <v>550000</v>
      </c>
      <c r="E339" s="52">
        <v>495000</v>
      </c>
      <c r="F339" s="52">
        <v>496825</v>
      </c>
      <c r="G339" s="52">
        <v>1825</v>
      </c>
      <c r="H339" s="49"/>
    </row>
    <row r="340" spans="2:8">
      <c r="B340" s="48" t="s">
        <v>754</v>
      </c>
      <c r="C340" s="49" t="s">
        <v>752</v>
      </c>
      <c r="D340" s="52">
        <v>810000</v>
      </c>
      <c r="E340" s="52">
        <v>729000</v>
      </c>
      <c r="F340" s="52">
        <v>1618161.09</v>
      </c>
      <c r="G340" s="52">
        <v>889161.09</v>
      </c>
      <c r="H340" s="49"/>
    </row>
    <row r="341" spans="2:8">
      <c r="B341" s="48" t="s">
        <v>381</v>
      </c>
      <c r="C341" s="49" t="s">
        <v>752</v>
      </c>
      <c r="D341" s="52">
        <v>590000</v>
      </c>
      <c r="E341" s="52">
        <v>531000</v>
      </c>
      <c r="F341" s="52">
        <v>535342.79</v>
      </c>
      <c r="G341" s="52">
        <v>4342.79</v>
      </c>
      <c r="H341" s="49"/>
    </row>
    <row r="342" spans="2:8">
      <c r="B342" s="48" t="s">
        <v>755</v>
      </c>
      <c r="C342" s="49" t="s">
        <v>744</v>
      </c>
      <c r="D342" s="52">
        <v>325000</v>
      </c>
      <c r="E342" s="52">
        <v>292500</v>
      </c>
      <c r="F342" s="52">
        <v>325000</v>
      </c>
      <c r="G342" s="52">
        <v>32500</v>
      </c>
      <c r="H342" s="49"/>
    </row>
    <row r="343" spans="2:8">
      <c r="B343" s="48" t="s">
        <v>377</v>
      </c>
      <c r="C343" s="49" t="s">
        <v>744</v>
      </c>
      <c r="D343" s="52">
        <v>455000</v>
      </c>
      <c r="E343" s="52">
        <v>409500</v>
      </c>
      <c r="F343" s="52">
        <v>413061.69</v>
      </c>
      <c r="G343" s="52">
        <v>3561.69</v>
      </c>
      <c r="H343" s="49"/>
    </row>
    <row r="344" spans="2:8">
      <c r="B344" s="48" t="s">
        <v>324</v>
      </c>
      <c r="C344" s="49" t="s">
        <v>744</v>
      </c>
      <c r="D344" s="52">
        <v>239000</v>
      </c>
      <c r="E344" s="52">
        <v>215100</v>
      </c>
      <c r="F344" s="52">
        <v>218396.28</v>
      </c>
      <c r="G344" s="52">
        <v>3296.28</v>
      </c>
      <c r="H344" s="49"/>
    </row>
    <row r="345" spans="2:8">
      <c r="B345" s="48" t="s">
        <v>150</v>
      </c>
      <c r="C345" s="49" t="s">
        <v>746</v>
      </c>
      <c r="D345" s="52">
        <v>1140000</v>
      </c>
      <c r="E345" s="52">
        <v>1026000</v>
      </c>
      <c r="F345" s="52">
        <v>1176130.5900000001</v>
      </c>
      <c r="G345" s="52">
        <v>150130.59</v>
      </c>
      <c r="H345" s="49"/>
    </row>
    <row r="346" spans="2:8">
      <c r="B346" s="48" t="s">
        <v>235</v>
      </c>
      <c r="C346" s="49" t="s">
        <v>746</v>
      </c>
      <c r="D346" s="52">
        <v>340000</v>
      </c>
      <c r="E346" s="52">
        <v>306000</v>
      </c>
      <c r="F346" s="52">
        <v>307825</v>
      </c>
      <c r="G346" s="52">
        <v>1825</v>
      </c>
      <c r="H346" s="49"/>
    </row>
    <row r="347" spans="2:8">
      <c r="B347" s="48" t="s">
        <v>756</v>
      </c>
      <c r="C347" s="49" t="s">
        <v>744</v>
      </c>
      <c r="D347" s="52">
        <v>980000</v>
      </c>
      <c r="E347" s="52">
        <v>882000</v>
      </c>
      <c r="F347" s="52">
        <v>1206255.22</v>
      </c>
      <c r="G347" s="52">
        <v>324255.21999999997</v>
      </c>
      <c r="H347" s="49"/>
    </row>
    <row r="348" spans="2:8">
      <c r="B348" s="48" t="s">
        <v>341</v>
      </c>
      <c r="C348" s="49" t="s">
        <v>752</v>
      </c>
      <c r="D348" s="52">
        <v>550000</v>
      </c>
      <c r="E348" s="52">
        <v>495000</v>
      </c>
      <c r="F348" s="52">
        <v>497115.94</v>
      </c>
      <c r="G348" s="52">
        <v>2115.94</v>
      </c>
      <c r="H348" s="49"/>
    </row>
    <row r="349" spans="2:8">
      <c r="B349" s="48" t="s">
        <v>453</v>
      </c>
      <c r="C349" s="49" t="s">
        <v>751</v>
      </c>
      <c r="D349" s="52">
        <v>375000</v>
      </c>
      <c r="E349" s="52">
        <v>337500</v>
      </c>
      <c r="F349" s="52">
        <v>342138.51</v>
      </c>
      <c r="G349" s="52">
        <v>4638.51</v>
      </c>
      <c r="H349" s="49"/>
    </row>
    <row r="350" spans="2:8">
      <c r="B350" s="48" t="s">
        <v>153</v>
      </c>
      <c r="C350" s="49" t="s">
        <v>746</v>
      </c>
      <c r="D350" s="52">
        <v>625000</v>
      </c>
      <c r="E350" s="52">
        <v>562500</v>
      </c>
      <c r="F350" s="52">
        <v>572643</v>
      </c>
      <c r="G350" s="52">
        <v>10143</v>
      </c>
      <c r="H350" s="49"/>
    </row>
    <row r="351" spans="2:8">
      <c r="B351" s="48" t="s">
        <v>757</v>
      </c>
      <c r="C351" s="49" t="s">
        <v>746</v>
      </c>
      <c r="D351" s="52">
        <v>520000</v>
      </c>
      <c r="E351" s="52">
        <v>468000</v>
      </c>
      <c r="F351" s="52">
        <v>486370</v>
      </c>
      <c r="G351" s="52">
        <v>18370</v>
      </c>
      <c r="H351" s="49"/>
    </row>
    <row r="352" spans="2:8">
      <c r="B352" s="48" t="s">
        <v>437</v>
      </c>
      <c r="C352" s="49" t="s">
        <v>746</v>
      </c>
      <c r="D352" s="52">
        <v>565000</v>
      </c>
      <c r="E352" s="52">
        <v>508500</v>
      </c>
      <c r="F352" s="52">
        <v>510135.3</v>
      </c>
      <c r="G352" s="52">
        <v>1635.3</v>
      </c>
      <c r="H352" s="49"/>
    </row>
    <row r="353" spans="2:8">
      <c r="B353" s="48" t="s">
        <v>449</v>
      </c>
      <c r="C353" s="49" t="s">
        <v>744</v>
      </c>
      <c r="D353" s="52">
        <v>915000</v>
      </c>
      <c r="E353" s="52">
        <v>823500</v>
      </c>
      <c r="F353" s="52">
        <v>725460.81</v>
      </c>
      <c r="G353" s="52">
        <v>-98039.19</v>
      </c>
      <c r="H353" s="49"/>
    </row>
    <row r="354" spans="2:8">
      <c r="B354" s="48" t="s">
        <v>434</v>
      </c>
      <c r="C354" s="49" t="s">
        <v>751</v>
      </c>
      <c r="D354" s="52">
        <v>608000</v>
      </c>
      <c r="E354" s="52">
        <v>547200</v>
      </c>
      <c r="F354" s="52">
        <v>526100</v>
      </c>
      <c r="G354" s="52">
        <v>-21100</v>
      </c>
      <c r="H354" s="49"/>
    </row>
    <row r="355" spans="2:8">
      <c r="B355" s="48" t="s">
        <v>460</v>
      </c>
      <c r="C355" s="49" t="s">
        <v>746</v>
      </c>
      <c r="D355" s="52">
        <v>515000</v>
      </c>
      <c r="E355" s="52">
        <v>463500</v>
      </c>
      <c r="F355" s="52">
        <v>402100</v>
      </c>
      <c r="G355" s="52">
        <v>-61400</v>
      </c>
      <c r="H355" s="49"/>
    </row>
    <row r="356" spans="2:8">
      <c r="B356" s="48" t="s">
        <v>438</v>
      </c>
      <c r="C356" s="49" t="s">
        <v>746</v>
      </c>
      <c r="D356" s="52">
        <v>663000</v>
      </c>
      <c r="E356" s="52">
        <v>596700</v>
      </c>
      <c r="F356" s="52">
        <v>517758.29</v>
      </c>
      <c r="G356" s="52">
        <v>-78941.710000000006</v>
      </c>
      <c r="H356" s="49"/>
    </row>
  </sheetData>
  <mergeCells count="4">
    <mergeCell ref="B4:H4"/>
    <mergeCell ref="B148:H148"/>
    <mergeCell ref="B333:H333"/>
    <mergeCell ref="B1:E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O11"/>
  <sheetViews>
    <sheetView showGridLines="0" workbookViewId="0">
      <selection activeCell="D8" sqref="D8"/>
    </sheetView>
  </sheetViews>
  <sheetFormatPr defaultRowHeight="15"/>
  <cols>
    <col min="1" max="1" width="4" customWidth="1"/>
    <col min="2" max="2" width="12" customWidth="1"/>
    <col min="3" max="3" width="11.42578125" customWidth="1"/>
    <col min="4" max="4" width="15.140625" customWidth="1"/>
    <col min="6" max="6" width="9.5703125" customWidth="1"/>
    <col min="7" max="7" width="13.42578125" customWidth="1"/>
    <col min="8" max="8" width="15.85546875" customWidth="1"/>
    <col min="9" max="9" width="14.140625" customWidth="1"/>
    <col min="10" max="10" width="15.5703125" customWidth="1"/>
    <col min="11" max="12" width="16.28515625" customWidth="1"/>
    <col min="13" max="13" width="21.42578125" customWidth="1"/>
    <col min="14" max="14" width="26.140625" customWidth="1"/>
    <col min="15" max="15" width="26.140625" style="57" customWidth="1"/>
  </cols>
  <sheetData>
    <row r="1" spans="2:15" s="43" customFormat="1" ht="18.75">
      <c r="B1" s="371" t="s">
        <v>1122</v>
      </c>
      <c r="C1" s="371"/>
      <c r="D1" s="371"/>
      <c r="E1" s="371"/>
      <c r="F1" s="371"/>
      <c r="G1" s="371"/>
      <c r="H1" s="371"/>
      <c r="O1" s="57"/>
    </row>
    <row r="2" spans="2:15" s="43" customFormat="1" ht="15.75" thickBot="1">
      <c r="O2" s="57"/>
    </row>
    <row r="3" spans="2:15" ht="15.75" thickBot="1">
      <c r="B3" s="22" t="s">
        <v>1</v>
      </c>
      <c r="C3" s="406" t="s">
        <v>804</v>
      </c>
      <c r="D3" s="406"/>
      <c r="E3" s="406"/>
      <c r="F3" s="406"/>
      <c r="G3" s="406"/>
      <c r="H3" s="406"/>
      <c r="I3" s="406"/>
      <c r="J3" s="406"/>
      <c r="K3" s="407" t="s">
        <v>805</v>
      </c>
      <c r="L3" s="408"/>
      <c r="M3" s="409" t="s">
        <v>806</v>
      </c>
      <c r="N3" s="410"/>
      <c r="O3" s="411"/>
    </row>
    <row r="4" spans="2:15" ht="40.5" customHeight="1" thickBot="1">
      <c r="B4" s="23"/>
      <c r="C4" s="94" t="s">
        <v>59</v>
      </c>
      <c r="D4" s="69" t="s">
        <v>58</v>
      </c>
      <c r="E4" s="69" t="s">
        <v>60</v>
      </c>
      <c r="F4" s="69" t="s">
        <v>61</v>
      </c>
      <c r="G4" s="69" t="s">
        <v>62</v>
      </c>
      <c r="H4" s="69" t="s">
        <v>63</v>
      </c>
      <c r="I4" s="69" t="s">
        <v>64</v>
      </c>
      <c r="J4" s="162" t="s">
        <v>65</v>
      </c>
      <c r="K4" s="94" t="s">
        <v>61</v>
      </c>
      <c r="L4" s="162" t="s">
        <v>63</v>
      </c>
      <c r="M4" s="94" t="s">
        <v>809</v>
      </c>
      <c r="N4" s="69" t="s">
        <v>832</v>
      </c>
      <c r="O4" s="69" t="s">
        <v>833</v>
      </c>
    </row>
    <row r="5" spans="2:15">
      <c r="B5" s="76">
        <v>42124</v>
      </c>
      <c r="C5" s="197">
        <v>10903</v>
      </c>
      <c r="D5" s="201">
        <v>3266090191.9699998</v>
      </c>
      <c r="E5" s="196">
        <v>674.48225259103003</v>
      </c>
      <c r="F5" s="196">
        <v>468</v>
      </c>
      <c r="G5" s="196">
        <v>129.28</v>
      </c>
      <c r="H5" s="196">
        <v>338</v>
      </c>
      <c r="I5" s="198">
        <v>0.96120333853067963</v>
      </c>
      <c r="J5" s="199">
        <v>3.879666146932037E-2</v>
      </c>
      <c r="K5" s="241">
        <v>468.16039128829829</v>
      </c>
      <c r="L5" s="244">
        <v>338.49280177187154</v>
      </c>
      <c r="M5" s="200">
        <v>-0.49280177187154095</v>
      </c>
      <c r="N5" s="207">
        <v>61</v>
      </c>
      <c r="O5" s="243">
        <v>0</v>
      </c>
    </row>
    <row r="6" spans="2:15">
      <c r="B6" s="76">
        <v>42155</v>
      </c>
      <c r="C6" s="197">
        <v>10528</v>
      </c>
      <c r="D6" s="201">
        <v>3168462473.1700001</v>
      </c>
      <c r="E6" s="196">
        <v>675.68104103343501</v>
      </c>
      <c r="F6" s="196">
        <v>496</v>
      </c>
      <c r="G6" s="196">
        <v>138.51</v>
      </c>
      <c r="H6" s="196">
        <v>357</v>
      </c>
      <c r="I6" s="198">
        <v>0.95545212765957444</v>
      </c>
      <c r="J6" s="199">
        <v>4.454787234042553E-2</v>
      </c>
      <c r="K6" s="241">
        <v>496</v>
      </c>
      <c r="L6" s="242">
        <v>357</v>
      </c>
      <c r="M6" s="200">
        <v>0</v>
      </c>
      <c r="N6" s="207">
        <v>67</v>
      </c>
      <c r="O6" s="243">
        <v>0</v>
      </c>
    </row>
    <row r="7" spans="2:15">
      <c r="B7" s="76">
        <v>42185</v>
      </c>
      <c r="C7" s="19">
        <v>10184</v>
      </c>
      <c r="D7" s="27">
        <v>3063779308.3499999</v>
      </c>
      <c r="E7" s="14">
        <v>674.57482325215994</v>
      </c>
      <c r="F7" s="14">
        <v>521</v>
      </c>
      <c r="G7" s="14">
        <v>150.59</v>
      </c>
      <c r="H7" s="14">
        <v>369</v>
      </c>
      <c r="I7" s="40">
        <v>0.9502160251374705</v>
      </c>
      <c r="J7" s="110">
        <v>4.9783974862529459E-2</v>
      </c>
      <c r="K7" s="245">
        <v>521</v>
      </c>
      <c r="L7" s="246">
        <v>370</v>
      </c>
      <c r="M7" s="200">
        <v>-1</v>
      </c>
      <c r="N7" s="226">
        <v>69</v>
      </c>
      <c r="O7" s="250">
        <v>0</v>
      </c>
    </row>
    <row r="8" spans="2:15" s="57" customFormat="1">
      <c r="B8" s="76"/>
      <c r="C8" s="20"/>
      <c r="D8" s="49"/>
      <c r="E8" s="49"/>
      <c r="F8" s="49"/>
      <c r="G8" s="49"/>
      <c r="H8" s="49"/>
      <c r="I8" s="40"/>
      <c r="J8" s="111"/>
      <c r="K8" s="245"/>
      <c r="L8" s="247"/>
      <c r="M8" s="113"/>
      <c r="N8" s="226"/>
      <c r="O8" s="250"/>
    </row>
    <row r="9" spans="2:15">
      <c r="B9" s="76"/>
      <c r="C9" s="20"/>
      <c r="D9" s="15"/>
      <c r="E9" s="15"/>
      <c r="F9" s="15"/>
      <c r="G9" s="15"/>
      <c r="H9" s="15"/>
      <c r="I9" s="40"/>
      <c r="J9" s="111"/>
      <c r="K9" s="245"/>
      <c r="L9" s="247"/>
      <c r="M9" s="113"/>
      <c r="N9" s="226"/>
      <c r="O9" s="250"/>
    </row>
    <row r="10" spans="2:15" ht="15.75" thickBot="1">
      <c r="B10" s="109"/>
      <c r="C10" s="21"/>
      <c r="D10" s="16"/>
      <c r="E10" s="16"/>
      <c r="F10" s="16"/>
      <c r="G10" s="16"/>
      <c r="H10" s="16"/>
      <c r="I10" s="41"/>
      <c r="J10" s="112"/>
      <c r="K10" s="248"/>
      <c r="L10" s="249"/>
      <c r="M10" s="164"/>
      <c r="N10" s="251"/>
      <c r="O10" s="252"/>
    </row>
    <row r="11" spans="2:15" ht="15.75" thickBot="1">
      <c r="B11" s="17" t="s">
        <v>821</v>
      </c>
      <c r="C11" s="18">
        <f>AVERAGE(C5:C7)</f>
        <v>10538.333333333334</v>
      </c>
      <c r="D11" s="365">
        <f t="shared" ref="D11:O11" si="0">AVERAGE(D5:D7)</f>
        <v>3166110657.8299999</v>
      </c>
      <c r="E11" s="18">
        <f t="shared" si="0"/>
        <v>674.91270562554166</v>
      </c>
      <c r="F11" s="18">
        <f t="shared" si="0"/>
        <v>495</v>
      </c>
      <c r="G11" s="18">
        <f t="shared" si="0"/>
        <v>139.46</v>
      </c>
      <c r="H11" s="18">
        <f t="shared" si="0"/>
        <v>354.66666666666669</v>
      </c>
      <c r="I11" s="363">
        <f t="shared" si="0"/>
        <v>0.95562383044257482</v>
      </c>
      <c r="J11" s="363">
        <f t="shared" si="0"/>
        <v>4.4376169557425127E-2</v>
      </c>
      <c r="K11" s="18">
        <f t="shared" si="0"/>
        <v>495.05346376276611</v>
      </c>
      <c r="L11" s="18">
        <f t="shared" si="0"/>
        <v>355.16426725729053</v>
      </c>
      <c r="M11" s="18">
        <f t="shared" si="0"/>
        <v>-0.49760059062384698</v>
      </c>
      <c r="N11" s="18">
        <f t="shared" si="0"/>
        <v>65.666666666666671</v>
      </c>
      <c r="O11" s="18">
        <f t="shared" si="0"/>
        <v>0</v>
      </c>
    </row>
  </sheetData>
  <mergeCells count="4">
    <mergeCell ref="C3:J3"/>
    <mergeCell ref="B1:H1"/>
    <mergeCell ref="K3:L3"/>
    <mergeCell ref="M3:O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B1:K15"/>
  <sheetViews>
    <sheetView showGridLines="0" workbookViewId="0">
      <selection activeCell="J14" sqref="J14"/>
    </sheetView>
  </sheetViews>
  <sheetFormatPr defaultRowHeight="15"/>
  <cols>
    <col min="1" max="1" width="4" customWidth="1"/>
    <col min="2" max="2" width="10.85546875" customWidth="1"/>
    <col min="4" max="4" width="14.42578125" customWidth="1"/>
    <col min="5" max="10" width="20.28515625" customWidth="1"/>
    <col min="11" max="11" width="20.28515625" style="57" customWidth="1"/>
  </cols>
  <sheetData>
    <row r="1" spans="2:11" s="55" customFormat="1" ht="18.75">
      <c r="B1" s="416" t="s">
        <v>1123</v>
      </c>
      <c r="C1" s="416"/>
      <c r="D1" s="416"/>
      <c r="E1" s="416"/>
      <c r="F1" s="416"/>
      <c r="G1" s="416"/>
      <c r="H1" s="416"/>
      <c r="K1" s="57"/>
    </row>
    <row r="2" spans="2:11" ht="15.75" thickBot="1"/>
    <row r="3" spans="2:11" ht="15.75" customHeight="1" thickBot="1">
      <c r="B3" s="22" t="s">
        <v>1</v>
      </c>
      <c r="C3" s="413" t="s">
        <v>66</v>
      </c>
      <c r="D3" s="414"/>
      <c r="E3" s="414"/>
      <c r="F3" s="414"/>
      <c r="G3" s="414"/>
      <c r="H3" s="414"/>
      <c r="I3" s="414"/>
      <c r="J3" s="414"/>
      <c r="K3" s="415"/>
    </row>
    <row r="4" spans="2:11" ht="39" thickBot="1">
      <c r="B4" s="165"/>
      <c r="C4" s="168" t="s">
        <v>59</v>
      </c>
      <c r="D4" s="169" t="s">
        <v>58</v>
      </c>
      <c r="E4" s="169" t="s">
        <v>67</v>
      </c>
      <c r="F4" s="169" t="s">
        <v>68</v>
      </c>
      <c r="G4" s="169" t="s">
        <v>69</v>
      </c>
      <c r="H4" s="169" t="s">
        <v>70</v>
      </c>
      <c r="I4" s="169" t="s">
        <v>71</v>
      </c>
      <c r="J4" s="169" t="s">
        <v>1033</v>
      </c>
      <c r="K4" s="163" t="s">
        <v>1034</v>
      </c>
    </row>
    <row r="5" spans="2:11">
      <c r="B5" s="166">
        <v>42124</v>
      </c>
      <c r="C5" s="171">
        <v>10903</v>
      </c>
      <c r="D5" s="27">
        <v>3266090191.9699998</v>
      </c>
      <c r="E5" s="27">
        <v>922175.74</v>
      </c>
      <c r="F5" s="27">
        <v>911444.23</v>
      </c>
      <c r="G5" s="27">
        <v>-10731.510000000009</v>
      </c>
      <c r="H5" s="27">
        <v>915198.99</v>
      </c>
      <c r="I5" s="27">
        <v>-3754.7600000000093</v>
      </c>
      <c r="J5" s="226">
        <v>148</v>
      </c>
      <c r="K5" s="226">
        <v>0</v>
      </c>
    </row>
    <row r="6" spans="2:11">
      <c r="B6" s="166">
        <v>42155</v>
      </c>
      <c r="C6" s="202">
        <v>10528</v>
      </c>
      <c r="D6" s="201">
        <v>3168462473.1700001</v>
      </c>
      <c r="E6" s="201">
        <v>890458.24</v>
      </c>
      <c r="F6" s="201">
        <v>878559.71</v>
      </c>
      <c r="G6" s="201">
        <v>-11898.530000000028</v>
      </c>
      <c r="H6" s="201">
        <v>880005.8</v>
      </c>
      <c r="I6" s="201">
        <v>-1446.0900000000838</v>
      </c>
      <c r="J6" s="226">
        <v>55</v>
      </c>
      <c r="K6" s="226">
        <v>0</v>
      </c>
    </row>
    <row r="7" spans="2:11" s="57" customFormat="1">
      <c r="B7" s="166">
        <v>42185</v>
      </c>
      <c r="C7" s="171">
        <v>10184</v>
      </c>
      <c r="D7" s="27">
        <v>3063779308.3499999</v>
      </c>
      <c r="E7" s="27">
        <v>861362.72</v>
      </c>
      <c r="F7" s="27">
        <v>848500.13</v>
      </c>
      <c r="G7" s="27">
        <v>-12862.589999999967</v>
      </c>
      <c r="H7" s="27">
        <v>852508.59</v>
      </c>
      <c r="I7" s="27">
        <v>-4008.4599999999627</v>
      </c>
      <c r="J7" s="226">
        <v>58</v>
      </c>
      <c r="K7" s="226">
        <v>0</v>
      </c>
    </row>
    <row r="8" spans="2:11" s="57" customFormat="1">
      <c r="B8" s="166"/>
      <c r="C8" s="108"/>
      <c r="D8" s="28"/>
      <c r="E8" s="28"/>
      <c r="F8" s="28"/>
      <c r="G8" s="28"/>
      <c r="H8" s="28"/>
      <c r="I8" s="28"/>
      <c r="J8" s="226"/>
      <c r="K8" s="226"/>
    </row>
    <row r="9" spans="2:11">
      <c r="B9" s="166"/>
      <c r="C9" s="108"/>
      <c r="D9" s="28"/>
      <c r="E9" s="28"/>
      <c r="F9" s="28"/>
      <c r="G9" s="28"/>
      <c r="H9" s="28"/>
      <c r="I9" s="28"/>
      <c r="J9" s="226"/>
      <c r="K9" s="250"/>
    </row>
    <row r="10" spans="2:11" ht="15.75" thickBot="1">
      <c r="B10" s="167"/>
      <c r="C10" s="172"/>
      <c r="D10" s="173"/>
      <c r="E10" s="173"/>
      <c r="F10" s="173"/>
      <c r="G10" s="173"/>
      <c r="H10" s="173"/>
      <c r="I10" s="173"/>
      <c r="J10" s="253"/>
      <c r="K10" s="254"/>
    </row>
    <row r="11" spans="2:11" ht="15.75" thickBot="1">
      <c r="B11" s="17" t="s">
        <v>821</v>
      </c>
      <c r="C11" s="170">
        <f>AVERAGE(C5:C7)</f>
        <v>10538.333333333334</v>
      </c>
      <c r="D11" s="364">
        <f t="shared" ref="D11:K11" si="0">AVERAGE(D5:D7)</f>
        <v>3166110657.8299999</v>
      </c>
      <c r="E11" s="364">
        <f t="shared" si="0"/>
        <v>891332.2333333334</v>
      </c>
      <c r="F11" s="364">
        <f t="shared" si="0"/>
        <v>879501.35666666657</v>
      </c>
      <c r="G11" s="364">
        <f t="shared" si="0"/>
        <v>-11830.876666666669</v>
      </c>
      <c r="H11" s="364">
        <f t="shared" si="0"/>
        <v>882571.12666666659</v>
      </c>
      <c r="I11" s="364">
        <f t="shared" si="0"/>
        <v>-3069.7700000000186</v>
      </c>
      <c r="J11" s="170">
        <f t="shared" si="0"/>
        <v>87</v>
      </c>
      <c r="K11" s="170">
        <f t="shared" si="0"/>
        <v>0</v>
      </c>
    </row>
    <row r="13" spans="2:11">
      <c r="B13" s="412" t="s">
        <v>72</v>
      </c>
      <c r="C13" s="412"/>
      <c r="D13" s="412"/>
      <c r="E13" s="412"/>
      <c r="F13" s="412"/>
      <c r="G13" s="412"/>
      <c r="H13" s="412"/>
      <c r="I13" s="412"/>
    </row>
    <row r="14" spans="2:11">
      <c r="B14" s="412" t="s">
        <v>73</v>
      </c>
      <c r="C14" s="412"/>
      <c r="D14" s="412"/>
      <c r="E14" s="412"/>
      <c r="F14" s="412"/>
      <c r="G14" s="412"/>
      <c r="H14" s="412"/>
      <c r="I14" s="412"/>
    </row>
    <row r="15" spans="2:11">
      <c r="B15" s="412" t="s">
        <v>799</v>
      </c>
      <c r="C15" s="412"/>
      <c r="D15" s="412"/>
      <c r="E15" s="412"/>
      <c r="F15" s="412"/>
      <c r="G15" s="412"/>
      <c r="H15" s="412"/>
      <c r="I15" s="412"/>
    </row>
  </sheetData>
  <mergeCells count="5">
    <mergeCell ref="B13:I13"/>
    <mergeCell ref="B14:I14"/>
    <mergeCell ref="B15:I15"/>
    <mergeCell ref="C3:K3"/>
    <mergeCell ref="B1:H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Overall Review Summary</vt:lpstr>
      <vt:lpstr>Mod Forgiveness-Summary</vt:lpstr>
      <vt:lpstr>Mod Forgiveness-Exceptions</vt:lpstr>
      <vt:lpstr>Mod Forgive Exception-JPM</vt:lpstr>
      <vt:lpstr>FCL Bid-Summary</vt:lpstr>
      <vt:lpstr>FCL Bid-Exceptions</vt:lpstr>
      <vt:lpstr>FCL Bid Exception Report-JPM</vt:lpstr>
      <vt:lpstr>Comp Fee-Summary</vt:lpstr>
      <vt:lpstr>Comp Fee-Summary Fees</vt:lpstr>
      <vt:lpstr>Comp Fee-Summary by State</vt:lpstr>
      <vt:lpstr>Comp Fee-Loan Detail</vt:lpstr>
      <vt:lpstr>REO Liquidations</vt:lpstr>
      <vt:lpstr>REO Repair-Exceptions</vt:lpstr>
      <vt:lpstr>REO Review-Trending</vt:lpstr>
      <vt:lpstr>REO Review-Monthly Summary</vt:lpstr>
      <vt:lpstr>REO Review-Loan Detail</vt:lpstr>
      <vt:lpstr>'Overall Review Summary'!Print_Titles</vt:lpstr>
    </vt:vector>
  </TitlesOfParts>
  <LinksUpToDate>false</LinksUpToDate>
  <SharedDoc>false</SharedDoc>
  <HyperlinksChanged>false</HyperlinksChanged>
  <AppVersion>12.0000</AppVersion>
</Properties>
</file>

<file path=docProps/core.xml><?xml version="1.0" encoding="utf-8"?>
<coreProperties xmlns:dc="http://purl.org/dc/elements/1.1/" xmlns:dcterms="http://purl.org/dc/terms/" xmlns:xsi="http://www.w3.org/2001/XMLSchema-instance" xmlns="http://schemas.openxmlformats.org/package/2006/metadata/core-properties">
  <dc:title>_</dc:title>
  <dc:creator/>
  <lastModifiedBy/>
  <dcterms:created xsi:type="dcterms:W3CDTF">2015-08-20T20:29:36.4009163Z</dcterms:created>
</coreProperties>
</file>